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Z:\GESTION DOCUMENTAL_todos\FA - FIMM\3. FA-FIMM PROGRAMA (MSA)\16. Llamado FAFIMM (MSA) 07 2023 PTI\"/>
    </mc:Choice>
  </mc:AlternateContent>
  <xr:revisionPtr revIDLastSave="0" documentId="13_ncr:1_{83548071-B841-404A-A168-24996DDFBB38}" xr6:coauthVersionLast="47" xr6:coauthVersionMax="47" xr10:uidLastSave="{00000000-0000-0000-0000-000000000000}"/>
  <bookViews>
    <workbookView xWindow="-120" yWindow="-120" windowWidth="29040" windowHeight="15840" tabRatio="882" activeTab="6" xr2:uid="{00000000-000D-0000-FFFF-FFFF00000000}"/>
  </bookViews>
  <sheets>
    <sheet name="FORMULARIO 3" sheetId="28" r:id="rId1"/>
    <sheet name="Cuadro Resumen" sheetId="11" r:id="rId2"/>
    <sheet name="Genérico" sheetId="10" r:id="rId3"/>
    <sheet name="Sector VERDE" sheetId="19" r:id="rId4"/>
    <sheet name="Sector AMARILLO" sheetId="25" r:id="rId5"/>
    <sheet name="Sector ROJO" sheetId="26" r:id="rId6"/>
    <sheet name="INSTALACIONES" sheetId="27" r:id="rId7"/>
  </sheets>
  <externalReferences>
    <externalReference r:id="rId8"/>
  </externalReferences>
  <definedNames>
    <definedName name="APSOC" localSheetId="0">#REF!</definedName>
    <definedName name="APSOC">#REF!</definedName>
    <definedName name="_xlnm.Print_Area" localSheetId="1">'Cuadro Resumen'!$A$1:$H$15</definedName>
    <definedName name="_xlnm.Print_Area" localSheetId="0">'FORMULARIO 3'!$C$3:$BP$57</definedName>
    <definedName name="Bordes_exteriores" localSheetId="0">#REF!</definedName>
    <definedName name="Bordes_exteriores">#REF!</definedName>
    <definedName name="D">#REF!</definedName>
    <definedName name="dsf">#REF!</definedName>
    <definedName name="encabezado" localSheetId="0">#REF!</definedName>
    <definedName name="encabezado">#REF!</definedName>
    <definedName name="iii" localSheetId="0">#REF!</definedName>
    <definedName name="iii">#REF!</definedName>
    <definedName name="IMP" localSheetId="0">#REF!</definedName>
    <definedName name="IMP">#REF!</definedName>
    <definedName name="IMPi" localSheetId="0">#REF!</definedName>
    <definedName name="IMPi">#REF!</definedName>
    <definedName name="IMPU" localSheetId="0">#REF!</definedName>
    <definedName name="IMPU">#REF!</definedName>
    <definedName name="IVA" localSheetId="0">#REF!</definedName>
    <definedName name="IVA">#REF!</definedName>
    <definedName name="Refugio">#REF!</definedName>
    <definedName name="Refugios">#REF!</definedName>
  </definedNames>
  <calcPr calcId="181029"/>
</workbook>
</file>

<file path=xl/calcChain.xml><?xml version="1.0" encoding="utf-8"?>
<calcChain xmlns="http://schemas.openxmlformats.org/spreadsheetml/2006/main">
  <c r="AK40" i="28" l="1"/>
  <c r="I11" i="27"/>
  <c r="AK38" i="28" s="1"/>
  <c r="AK42" i="28" s="1"/>
  <c r="J24" i="26"/>
  <c r="J26" i="25"/>
  <c r="J27" i="19"/>
  <c r="AK30" i="28"/>
  <c r="AK28" i="28"/>
  <c r="AK32" i="28" l="1"/>
  <c r="AK34" i="28" s="1"/>
  <c r="AK36" i="28" s="1"/>
  <c r="AK44" i="28" s="1"/>
  <c r="K10" i="27" l="1"/>
  <c r="I10" i="27" s="1"/>
  <c r="K9" i="27"/>
  <c r="L22" i="26"/>
  <c r="J22" i="26" s="1"/>
  <c r="L21" i="26"/>
  <c r="J21" i="26" s="1"/>
  <c r="L20" i="26"/>
  <c r="J20" i="26" s="1"/>
  <c r="L19" i="26"/>
  <c r="J19" i="26" s="1"/>
  <c r="L18" i="26"/>
  <c r="J18" i="26" s="1"/>
  <c r="L17" i="26"/>
  <c r="J17" i="26" s="1"/>
  <c r="L16" i="26"/>
  <c r="J16" i="26" s="1"/>
  <c r="L15" i="26"/>
  <c r="J15" i="26" s="1"/>
  <c r="L14" i="26"/>
  <c r="J14" i="26" s="1"/>
  <c r="L13" i="26"/>
  <c r="J13" i="26"/>
  <c r="L12" i="26"/>
  <c r="J12" i="26" s="1"/>
  <c r="L11" i="26"/>
  <c r="J11" i="26" s="1"/>
  <c r="L10" i="26"/>
  <c r="J10" i="26" s="1"/>
  <c r="L9" i="26"/>
  <c r="J9" i="26" s="1"/>
  <c r="L24" i="25"/>
  <c r="J24" i="25" s="1"/>
  <c r="L23" i="25"/>
  <c r="J23" i="25" s="1"/>
  <c r="L22" i="25"/>
  <c r="J22" i="25" s="1"/>
  <c r="L21" i="25"/>
  <c r="J21" i="25" s="1"/>
  <c r="L20" i="25"/>
  <c r="J20" i="25" s="1"/>
  <c r="L19" i="25"/>
  <c r="J19" i="25" s="1"/>
  <c r="L18" i="25"/>
  <c r="J18" i="25" s="1"/>
  <c r="L17" i="25"/>
  <c r="J17" i="25" s="1"/>
  <c r="L16" i="25"/>
  <c r="J16" i="25" s="1"/>
  <c r="L15" i="25"/>
  <c r="J15" i="25" s="1"/>
  <c r="L14" i="25"/>
  <c r="J14" i="25"/>
  <c r="L13" i="25"/>
  <c r="J13" i="25" s="1"/>
  <c r="L12" i="25"/>
  <c r="J12" i="25"/>
  <c r="L11" i="25"/>
  <c r="J11" i="25" s="1"/>
  <c r="L10" i="25"/>
  <c r="L9" i="25"/>
  <c r="J9" i="25" s="1"/>
  <c r="L25" i="19"/>
  <c r="J25" i="19" s="1"/>
  <c r="L24" i="19"/>
  <c r="J24" i="19" s="1"/>
  <c r="L23" i="19"/>
  <c r="J23" i="19" s="1"/>
  <c r="L22" i="19"/>
  <c r="J22" i="19" s="1"/>
  <c r="L21" i="19"/>
  <c r="J21" i="19" s="1"/>
  <c r="L20" i="19"/>
  <c r="J20" i="19" s="1"/>
  <c r="L19" i="19"/>
  <c r="J19" i="19" s="1"/>
  <c r="L18" i="19"/>
  <c r="J18" i="19" s="1"/>
  <c r="L17" i="19"/>
  <c r="J17" i="19"/>
  <c r="L16" i="19"/>
  <c r="J16" i="19" s="1"/>
  <c r="L15" i="19"/>
  <c r="J15" i="19" s="1"/>
  <c r="L14" i="19"/>
  <c r="J14" i="19" s="1"/>
  <c r="L13" i="19"/>
  <c r="J13" i="19" s="1"/>
  <c r="L12" i="19"/>
  <c r="J12" i="19" s="1"/>
  <c r="L11" i="19"/>
  <c r="J11" i="19"/>
  <c r="L10" i="19"/>
  <c r="J10" i="19" s="1"/>
  <c r="L9" i="19"/>
  <c r="J9" i="19" s="1"/>
  <c r="K14" i="10"/>
  <c r="I14" i="10"/>
  <c r="K13" i="10"/>
  <c r="I13" i="10" s="1"/>
  <c r="K12" i="10"/>
  <c r="I12" i="10" s="1"/>
  <c r="K11" i="10"/>
  <c r="I11" i="10" s="1"/>
  <c r="K10" i="10"/>
  <c r="I10" i="10"/>
  <c r="K9" i="10"/>
  <c r="I9" i="10" s="1"/>
  <c r="K21" i="10" s="1"/>
  <c r="I9" i="27" l="1"/>
  <c r="K17" i="27" s="1"/>
  <c r="K13" i="27"/>
  <c r="L28" i="25"/>
  <c r="D11" i="11" s="1"/>
  <c r="G13" i="11"/>
  <c r="L30" i="26"/>
  <c r="G12" i="11" s="1"/>
  <c r="L26" i="26"/>
  <c r="D12" i="11" s="1"/>
  <c r="J10" i="25"/>
  <c r="L32" i="25" s="1"/>
  <c r="G11" i="11" s="1"/>
  <c r="L29" i="25" l="1"/>
  <c r="L30" i="25" s="1"/>
  <c r="L31" i="25" s="1"/>
  <c r="L34" i="25" s="1"/>
  <c r="K14" i="27"/>
  <c r="D13" i="11"/>
  <c r="L27" i="26"/>
  <c r="E12" i="11" s="1"/>
  <c r="E11" i="11" l="1"/>
  <c r="F11" i="11"/>
  <c r="H11" i="11" s="1"/>
  <c r="L33" i="25"/>
  <c r="K15" i="27"/>
  <c r="K16" i="27" s="1"/>
  <c r="E13" i="11"/>
  <c r="L28" i="26"/>
  <c r="L29" i="26" s="1"/>
  <c r="L32" i="26" s="1"/>
  <c r="F12" i="11"/>
  <c r="H12" i="11" s="1"/>
  <c r="L31" i="26" l="1"/>
  <c r="F13" i="11"/>
  <c r="H13" i="11" s="1"/>
  <c r="K19" i="27"/>
  <c r="K18" i="27"/>
  <c r="E3" i="10"/>
  <c r="C3" i="10"/>
  <c r="A1" i="10" l="1"/>
  <c r="A3" i="10"/>
  <c r="L33" i="19" l="1"/>
  <c r="G10" i="11" s="1"/>
  <c r="L29" i="19"/>
  <c r="D10" i="11" s="1"/>
  <c r="L30" i="19" l="1"/>
  <c r="E10" i="11" s="1"/>
  <c r="F10" i="11" l="1"/>
  <c r="H10" i="11" s="1"/>
  <c r="L31" i="19"/>
  <c r="L32" i="19" s="1"/>
  <c r="K17" i="10" l="1"/>
  <c r="L34" i="19"/>
  <c r="L35" i="19"/>
  <c r="K18" i="10" l="1"/>
  <c r="K19" i="10" s="1"/>
  <c r="K20" i="10" s="1"/>
  <c r="D9" i="11"/>
  <c r="G9" i="11"/>
  <c r="G15" i="11" s="1"/>
  <c r="E9" i="11" l="1"/>
  <c r="F9" i="11" s="1"/>
  <c r="F15" i="11" s="1"/>
  <c r="D15" i="11"/>
  <c r="K22" i="10"/>
  <c r="K23" i="10"/>
  <c r="H9" i="11" l="1"/>
  <c r="H15" i="11" s="1"/>
  <c r="E15" i="11"/>
</calcChain>
</file>

<file path=xl/sharedStrings.xml><?xml version="1.0" encoding="utf-8"?>
<sst xmlns="http://schemas.openxmlformats.org/spreadsheetml/2006/main" count="579" uniqueCount="123">
  <si>
    <t>$</t>
  </si>
  <si>
    <t>Item</t>
  </si>
  <si>
    <t>Rubro</t>
  </si>
  <si>
    <t>METRAJE</t>
  </si>
  <si>
    <t>UNIDAD</t>
  </si>
  <si>
    <t xml:space="preserve"> j</t>
  </si>
  <si>
    <t>PRECIO UNITARIO</t>
  </si>
  <si>
    <t>MONTO IMPONIBLE</t>
  </si>
  <si>
    <t>PRECIO TOTAL</t>
  </si>
  <si>
    <t>BASICO</t>
  </si>
  <si>
    <t>IVA</t>
  </si>
  <si>
    <t>I.V.A            =</t>
  </si>
  <si>
    <t>SUBTOTAL</t>
  </si>
  <si>
    <t>APORTES SOCIALES =</t>
  </si>
  <si>
    <t>APORTES SOC.</t>
  </si>
  <si>
    <t xml:space="preserve"> $</t>
  </si>
  <si>
    <t>IIMPREVISTOS =</t>
  </si>
  <si>
    <t>IMPREVISTOS</t>
  </si>
  <si>
    <t>GENERALES</t>
  </si>
  <si>
    <t>ESPECIALIDAD</t>
  </si>
  <si>
    <t>CUADRO RESUMEN</t>
  </si>
  <si>
    <t>MONEDA</t>
  </si>
  <si>
    <t>LEYES SOCIALES</t>
  </si>
  <si>
    <t>TOTALES</t>
  </si>
  <si>
    <t>Sub TOTAL GENERALES s/APORTES</t>
  </si>
  <si>
    <t>Sub TOTAL GENERALES  c/APORTES</t>
  </si>
  <si>
    <t>Sub TOTAL VIALIDAD s/APORTES</t>
  </si>
  <si>
    <t>Sub TOTAL VIALIDAD  c/APORTES</t>
  </si>
  <si>
    <t>m2</t>
  </si>
  <si>
    <t>m3</t>
  </si>
  <si>
    <t xml:space="preserve">SUB TOTAL BÁSICO </t>
  </si>
  <si>
    <t>SUB TOTAL BÁSICO + IMPREVISTOS + APORTES</t>
  </si>
  <si>
    <t>gl</t>
  </si>
  <si>
    <t xml:space="preserve">  Revisión: 1</t>
  </si>
  <si>
    <t>u</t>
  </si>
  <si>
    <t>Fecha: Ene 23</t>
  </si>
  <si>
    <t>PROYECTO: RECUPERACIÓN DE ESTRUCTURAS DE HORMIGÓN ARMADO</t>
  </si>
  <si>
    <t>Código:MSA-DEC 002-GEP-RUB-001</t>
  </si>
  <si>
    <t>A-1</t>
  </si>
  <si>
    <t>REPLANTEO</t>
  </si>
  <si>
    <t>A-2</t>
  </si>
  <si>
    <t>SECTOR VERDE - REPARACIONES Y TERMINACIONES</t>
  </si>
  <si>
    <t>A-3</t>
  </si>
  <si>
    <t xml:space="preserve"> SECTOR AMARILLO - REPARACIONES IMPORTANTES</t>
  </si>
  <si>
    <t>A-4</t>
  </si>
  <si>
    <t>SECTOR ROJO - DEMOLICION Y RECONSTRUCCION</t>
  </si>
  <si>
    <t>A-5</t>
  </si>
  <si>
    <t>OFICINA-SERVICIO</t>
  </si>
  <si>
    <t>INSTALACIONES PROVISORIAS y CONSUMOS</t>
  </si>
  <si>
    <t>IMPLANTACIÓN Y DESIMPLANTACIÓN</t>
  </si>
  <si>
    <t>VIGILANCIA</t>
  </si>
  <si>
    <t>1,01</t>
  </si>
  <si>
    <t>Demoliciones</t>
  </si>
  <si>
    <t>PICADO DE ESTRUCTURAS EN MAL ESTADO</t>
  </si>
  <si>
    <t>ml</t>
  </si>
  <si>
    <t>1,02</t>
  </si>
  <si>
    <t>RETIRO DE ARMADURAS EN AVANZADO ESTADO DE DESCOMPOSICIÓN</t>
  </si>
  <si>
    <t>1,03</t>
  </si>
  <si>
    <t>DISPOSICIÓN FINAL DE RESIDUOS TOXICOS</t>
  </si>
  <si>
    <t>1,04</t>
  </si>
  <si>
    <t>DISPOSICION FINAL DE ESCOMBROS</t>
  </si>
  <si>
    <t>2,01</t>
  </si>
  <si>
    <t>Vigas</t>
  </si>
  <si>
    <t>REEMPLAZO DE VARILLAS CORROIDAS</t>
  </si>
  <si>
    <t>2,02</t>
  </si>
  <si>
    <t>APLICACIÓN DE SIKA ARMATEC</t>
  </si>
  <si>
    <t>2,03</t>
  </si>
  <si>
    <t>RELLENADO DE PIEZAS DE HORMIGÓN SEGÚN MEMORIA ADJUNTA</t>
  </si>
  <si>
    <t>2,04</t>
  </si>
  <si>
    <t>RECONSTRUCCION DE REVOQUES</t>
  </si>
  <si>
    <t>2,05</t>
  </si>
  <si>
    <t>CATEOS EN 20 VIGAS TESTIGO</t>
  </si>
  <si>
    <t>3,01</t>
  </si>
  <si>
    <t>Pilares</t>
  </si>
  <si>
    <t>3,02</t>
  </si>
  <si>
    <t>3,03</t>
  </si>
  <si>
    <t>3,04</t>
  </si>
  <si>
    <t>4,01</t>
  </si>
  <si>
    <t>Losas H.A.</t>
  </si>
  <si>
    <t>4,02</t>
  </si>
  <si>
    <t>4,03</t>
  </si>
  <si>
    <t>4,04</t>
  </si>
  <si>
    <t>Tipo</t>
  </si>
  <si>
    <t>1-VIALIDAD</t>
  </si>
  <si>
    <t>SECTOR AMARILLO - REPARACIONES IMPORTANTES</t>
  </si>
  <si>
    <t>PNI 120</t>
  </si>
  <si>
    <t>PNI 200</t>
  </si>
  <si>
    <t>PLATINAS</t>
  </si>
  <si>
    <t>PILARES NUEVOS</t>
  </si>
  <si>
    <t>REVOQUES</t>
  </si>
  <si>
    <t>LOSA e = 12 cm</t>
  </si>
  <si>
    <t>LOSA e = 20 cm</t>
  </si>
  <si>
    <t>POLIESTIRENO EXPANDIDO TIPO II e = 20 cm</t>
  </si>
  <si>
    <t>RELLENO DE PIEZAS DE HORMIGÓN SEGÚN MEMORIA ADJUNTA</t>
  </si>
  <si>
    <t>4,05</t>
  </si>
  <si>
    <t>5,01</t>
  </si>
  <si>
    <t>Pintura</t>
  </si>
  <si>
    <t>PINTURA DE PERFILES</t>
  </si>
  <si>
    <t>ELECTRICA - REPARACIÓN DE ELEMENTOS AFECTADOS POR LA INTERVENCION</t>
  </si>
  <si>
    <t>SANITARIA - REPARACIÓN DE ELEMENTOS AFECTADOS POR LA INTERVENCION</t>
  </si>
  <si>
    <t>INSTALACIONES</t>
  </si>
  <si>
    <t>GENÉRICO</t>
  </si>
  <si>
    <t>FORMULARIO 3: OFERTA ECONÓMICA</t>
  </si>
  <si>
    <t>Obra:</t>
  </si>
  <si>
    <t>Empresa</t>
  </si>
  <si>
    <t>Nº identificación BPS</t>
  </si>
  <si>
    <t>Nº identificación DGI</t>
  </si>
  <si>
    <t>CONCEPTO</t>
  </si>
  <si>
    <t>IMPORTE
(en pesos uruguayos)</t>
  </si>
  <si>
    <t>Monto oferta básica</t>
  </si>
  <si>
    <t>Monto Imprevistos</t>
  </si>
  <si>
    <t>Sub Total</t>
  </si>
  <si>
    <t xml:space="preserve">IVA </t>
  </si>
  <si>
    <t>Total (A)</t>
  </si>
  <si>
    <t>Monto Imponible obra prevista</t>
  </si>
  <si>
    <t>Monto Imponible obra no prevista</t>
  </si>
  <si>
    <t>Leyes Sociales (B)</t>
  </si>
  <si>
    <t>Monto de comparación (A + B)</t>
  </si>
  <si>
    <t>Representante Legal</t>
  </si>
  <si>
    <t>Representante Técnico</t>
  </si>
  <si>
    <t>(Los Oferentes deberán adjuntar el presente resumen en la primera hoja de su propuesta)</t>
  </si>
  <si>
    <t>LLAMADO PÚBLICO A OFERTAS FA-FIMM (MSA) Nº 07/2023</t>
  </si>
  <si>
    <t>FORMULARIO Nº4 - PLANILLA DE RUBRADO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</si>
</sst>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%"/>
    <numFmt numFmtId="165" formatCode="0.0"/>
    <numFmt numFmtId="166" formatCode="_ * #,##0.00_ ;_ * \-#,##0.00_ ;_ * \-??_ ;_ @_ "/>
    <numFmt numFmtId="167" formatCode="_ * #,##0_ ;_ * \-#,##0_ ;_ * \-??_ ;_ @_ "/>
    <numFmt numFmtId="168" formatCode="_(* #,##0.00_);_(* \(#,##0.00\);_(* \-??_);_(@_)"/>
    <numFmt numFmtId="169" formatCode="#,##0.00&quot;   &quot;;\-#,##0.00&quot;   &quot;;&quot; -&quot;00&quot;   &quot;;@\ "/>
    <numFmt numFmtId="170" formatCode="[$-380A]#,##0.00"/>
    <numFmt numFmtId="171" formatCode="#,##0\ ;&quot; -&quot;#,##0\ ;&quot; -&quot;#\ ;@\ "/>
  </numFmts>
  <fonts count="31">
    <font>
      <sz val="10"/>
      <name val="SCRRMN"/>
    </font>
    <font>
      <sz val="12"/>
      <name val="Calibri"/>
      <family val="2"/>
    </font>
    <font>
      <sz val="10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name val="Calibri"/>
      <family val="2"/>
    </font>
    <font>
      <sz val="10"/>
      <name val="SCRRMN"/>
    </font>
    <font>
      <sz val="13"/>
      <name val="Calibri"/>
      <family val="2"/>
    </font>
    <font>
      <sz val="8"/>
      <name val="SCRRMN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0"/>
      <color indexed="8"/>
      <name val="SCRRMN"/>
    </font>
    <font>
      <sz val="9"/>
      <name val="Calibri"/>
      <family val="2"/>
    </font>
    <font>
      <b/>
      <sz val="11"/>
      <color indexed="8"/>
      <name val="Calibri"/>
      <family val="2"/>
    </font>
    <font>
      <b/>
      <sz val="15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12"/>
      <color theme="1" tint="0.249977111117893"/>
      <name val="Calibri Light"/>
      <family val="2"/>
      <scheme val="major"/>
    </font>
    <font>
      <b/>
      <sz val="18"/>
      <color theme="1" tint="0.249977111117893"/>
      <name val="Calibri Light"/>
      <family val="2"/>
      <scheme val="major"/>
    </font>
    <font>
      <b/>
      <sz val="16"/>
      <color theme="1" tint="0.249977111117893"/>
      <name val="Calibri Light"/>
      <family val="2"/>
      <scheme val="maj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0000"/>
      <name val="Frutiger-Light"/>
    </font>
    <font>
      <sz val="11"/>
      <color rgb="FF000000"/>
      <name val="Arial"/>
      <family val="2"/>
    </font>
    <font>
      <b/>
      <sz val="13"/>
      <name val="Calibri"/>
      <family val="2"/>
    </font>
    <font>
      <b/>
      <sz val="14"/>
      <name val="SCRRMN"/>
    </font>
    <font>
      <b/>
      <sz val="10"/>
      <name val="SCRRMN"/>
    </font>
    <font>
      <sz val="11"/>
      <name val="SCRRMN"/>
    </font>
    <font>
      <sz val="12"/>
      <name val="SCRRMN"/>
    </font>
    <font>
      <b/>
      <sz val="11"/>
      <name val="SCRRMN"/>
    </font>
    <font>
      <b/>
      <sz val="12"/>
      <name val="SCRRMN"/>
    </font>
    <font>
      <b/>
      <u/>
      <sz val="10"/>
      <name val="SCRRMN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31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 tint="0.499984740745262"/>
        <bgColor indexed="26"/>
      </patternFill>
    </fill>
  </fills>
  <borders count="12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theme="2" tint="-0.24994659260841701"/>
      </left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14">
    <xf numFmtId="164" fontId="0" fillId="2" borderId="0"/>
    <xf numFmtId="0" fontId="2" fillId="0" borderId="0"/>
    <xf numFmtId="0" fontId="10" fillId="0" borderId="0"/>
    <xf numFmtId="169" fontId="11" fillId="0" borderId="0" applyBorder="0" applyProtection="0"/>
    <xf numFmtId="166" fontId="2" fillId="2" borderId="0" applyBorder="0" applyAlignment="0" applyProtection="0"/>
    <xf numFmtId="168" fontId="2" fillId="2" borderId="0" applyBorder="0" applyAlignment="0" applyProtection="0"/>
    <xf numFmtId="166" fontId="2" fillId="2" borderId="0" applyBorder="0" applyAlignment="0" applyProtection="0"/>
    <xf numFmtId="164" fontId="6" fillId="2" borderId="0"/>
    <xf numFmtId="0" fontId="2" fillId="0" borderId="0"/>
    <xf numFmtId="0" fontId="2" fillId="0" borderId="0"/>
    <xf numFmtId="0" fontId="9" fillId="0" borderId="0"/>
    <xf numFmtId="9" fontId="2" fillId="2" borderId="0" applyBorder="0" applyAlignment="0" applyProtection="0"/>
    <xf numFmtId="170" fontId="21" fillId="0" borderId="0"/>
    <xf numFmtId="0" fontId="22" fillId="0" borderId="0"/>
  </cellStyleXfs>
  <cellXfs count="114">
    <xf numFmtId="164" fontId="0" fillId="2" borderId="0" xfId="0"/>
    <xf numFmtId="1" fontId="1" fillId="0" borderId="0" xfId="0" applyNumberFormat="1" applyFont="1" applyFill="1" applyAlignment="1">
      <alignment horizontal="center"/>
    </xf>
    <xf numFmtId="165" fontId="1" fillId="0" borderId="0" xfId="0" applyNumberFormat="1" applyFont="1" applyFill="1" applyAlignment="1">
      <alignment horizontal="left"/>
    </xf>
    <xf numFmtId="164" fontId="1" fillId="0" borderId="0" xfId="0" applyFont="1" applyFill="1"/>
    <xf numFmtId="164" fontId="1" fillId="0" borderId="0" xfId="0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164" fontId="3" fillId="0" borderId="0" xfId="0" applyFont="1" applyFill="1"/>
    <xf numFmtId="164" fontId="3" fillId="0" borderId="0" xfId="0" applyFont="1" applyFill="1" applyAlignment="1">
      <alignment horizontal="center"/>
    </xf>
    <xf numFmtId="37" fontId="3" fillId="0" borderId="0" xfId="0" applyNumberFormat="1" applyFont="1" applyFill="1" applyAlignment="1">
      <alignment horizontal="center"/>
    </xf>
    <xf numFmtId="2" fontId="3" fillId="0" borderId="0" xfId="0" applyNumberFormat="1" applyFont="1" applyFill="1"/>
    <xf numFmtId="164" fontId="3" fillId="2" borderId="0" xfId="0" applyFont="1"/>
    <xf numFmtId="0" fontId="5" fillId="0" borderId="1" xfId="0" applyNumberFormat="1" applyFont="1" applyFill="1" applyBorder="1" applyAlignment="1">
      <alignment vertical="center" wrapText="1"/>
    </xf>
    <xf numFmtId="164" fontId="5" fillId="0" borderId="0" xfId="0" applyFont="1" applyFill="1" applyAlignment="1">
      <alignment vertical="center"/>
    </xf>
    <xf numFmtId="164" fontId="5" fillId="2" borderId="0" xfId="0" applyFont="1" applyAlignment="1">
      <alignment vertical="center"/>
    </xf>
    <xf numFmtId="167" fontId="5" fillId="0" borderId="1" xfId="4" applyNumberFormat="1" applyFont="1" applyFill="1" applyBorder="1" applyAlignment="1" applyProtection="1">
      <alignment horizontal="center" vertical="center"/>
    </xf>
    <xf numFmtId="164" fontId="3" fillId="0" borderId="0" xfId="0" applyFont="1" applyFill="1" applyAlignment="1">
      <alignment vertical="center"/>
    </xf>
    <xf numFmtId="164" fontId="4" fillId="0" borderId="1" xfId="0" applyFont="1" applyFill="1" applyBorder="1" applyAlignment="1">
      <alignment horizontal="center" vertical="center"/>
    </xf>
    <xf numFmtId="164" fontId="4" fillId="0" borderId="1" xfId="0" applyFont="1" applyFill="1" applyBorder="1" applyAlignment="1">
      <alignment vertical="center"/>
    </xf>
    <xf numFmtId="164" fontId="4" fillId="0" borderId="1" xfId="0" applyFont="1" applyFill="1" applyBorder="1" applyAlignment="1" applyProtection="1">
      <alignment horizontal="center" vertical="center"/>
      <protection locked="0"/>
    </xf>
    <xf numFmtId="166" fontId="5" fillId="0" borderId="1" xfId="4" applyFont="1" applyFill="1" applyBorder="1" applyAlignment="1" applyProtection="1">
      <alignment horizontal="center" vertical="center"/>
    </xf>
    <xf numFmtId="164" fontId="5" fillId="0" borderId="1" xfId="0" applyFont="1" applyFill="1" applyBorder="1" applyAlignment="1">
      <alignment horizontal="center" vertical="center"/>
    </xf>
    <xf numFmtId="39" fontId="5" fillId="0" borderId="1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vertical="center" wrapText="1"/>
    </xf>
    <xf numFmtId="39" fontId="3" fillId="0" borderId="0" xfId="0" applyNumberFormat="1" applyFont="1" applyFill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164" fontId="3" fillId="0" borderId="0" xfId="0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164" fontId="4" fillId="0" borderId="0" xfId="0" applyFont="1" applyFill="1" applyAlignment="1">
      <alignment horizontal="right" vertical="center"/>
    </xf>
    <xf numFmtId="9" fontId="3" fillId="0" borderId="0" xfId="0" applyNumberFormat="1" applyFont="1" applyFill="1" applyAlignment="1" applyProtection="1">
      <alignment horizontal="center" vertical="center"/>
      <protection locked="0"/>
    </xf>
    <xf numFmtId="37" fontId="4" fillId="0" borderId="0" xfId="0" applyNumberFormat="1" applyFont="1" applyFill="1" applyAlignment="1">
      <alignment horizontal="center" vertical="center"/>
    </xf>
    <xf numFmtId="49" fontId="5" fillId="0" borderId="1" xfId="4" applyNumberFormat="1" applyFont="1" applyFill="1" applyBorder="1" applyAlignment="1" applyProtection="1">
      <alignment horizontal="center" vertical="center"/>
    </xf>
    <xf numFmtId="37" fontId="3" fillId="0" borderId="0" xfId="0" applyNumberFormat="1" applyFont="1" applyFill="1" applyAlignment="1">
      <alignment horizontal="right" vertical="center"/>
    </xf>
    <xf numFmtId="37" fontId="12" fillId="0" borderId="0" xfId="0" applyNumberFormat="1" applyFont="1" applyFill="1" applyAlignment="1">
      <alignment horizontal="center" vertical="center"/>
    </xf>
    <xf numFmtId="164" fontId="4" fillId="2" borderId="0" xfId="0" applyFont="1" applyAlignment="1">
      <alignment horizontal="right" vertical="center"/>
    </xf>
    <xf numFmtId="10" fontId="3" fillId="0" borderId="0" xfId="0" applyNumberFormat="1" applyFont="1" applyFill="1" applyAlignment="1" applyProtection="1">
      <alignment horizontal="center" vertical="center"/>
      <protection locked="0"/>
    </xf>
    <xf numFmtId="37" fontId="4" fillId="0" borderId="0" xfId="0" applyNumberFormat="1" applyFont="1" applyFill="1"/>
    <xf numFmtId="164" fontId="1" fillId="0" borderId="4" xfId="0" applyFont="1" applyFill="1" applyBorder="1"/>
    <xf numFmtId="164" fontId="13" fillId="2" borderId="1" xfId="0" applyFont="1" applyBorder="1" applyAlignment="1" applyProtection="1">
      <alignment horizontal="center" vertical="center" wrapText="1"/>
      <protection locked="0"/>
    </xf>
    <xf numFmtId="0" fontId="1" fillId="2" borderId="1" xfId="0" applyNumberFormat="1" applyFont="1" applyBorder="1" applyAlignment="1">
      <alignment horizontal="center" vertical="center" wrapText="1"/>
    </xf>
    <xf numFmtId="164" fontId="4" fillId="0" borderId="0" xfId="0" applyFont="1" applyFill="1"/>
    <xf numFmtId="164" fontId="4" fillId="2" borderId="0" xfId="0" applyFont="1"/>
    <xf numFmtId="0" fontId="4" fillId="0" borderId="0" xfId="0" applyNumberFormat="1" applyFont="1" applyFill="1" applyAlignment="1">
      <alignment horizontal="right" vertical="center" wrapText="1"/>
    </xf>
    <xf numFmtId="37" fontId="19" fillId="2" borderId="0" xfId="0" applyNumberFormat="1" applyFont="1" applyAlignment="1">
      <alignment horizontal="center" vertical="center"/>
    </xf>
    <xf numFmtId="37" fontId="20" fillId="2" borderId="0" xfId="0" applyNumberFormat="1" applyFont="1" applyAlignment="1">
      <alignment horizontal="center" vertical="center"/>
    </xf>
    <xf numFmtId="164" fontId="4" fillId="0" borderId="0" xfId="0" applyFont="1" applyFill="1" applyAlignment="1">
      <alignment horizontal="center" vertical="center"/>
    </xf>
    <xf numFmtId="39" fontId="4" fillId="0" borderId="1" xfId="0" applyNumberFormat="1" applyFont="1" applyFill="1" applyBorder="1" applyAlignment="1">
      <alignment horizontal="center" vertical="center"/>
    </xf>
    <xf numFmtId="167" fontId="4" fillId="0" borderId="1" xfId="4" applyNumberFormat="1" applyFont="1" applyFill="1" applyBorder="1" applyAlignment="1" applyProtection="1">
      <alignment horizontal="center" vertical="center"/>
    </xf>
    <xf numFmtId="167" fontId="5" fillId="2" borderId="1" xfId="4" applyNumberFormat="1" applyFont="1" applyBorder="1" applyAlignment="1" applyProtection="1">
      <alignment horizontal="center" vertical="center"/>
    </xf>
    <xf numFmtId="167" fontId="4" fillId="5" borderId="5" xfId="4" applyNumberFormat="1" applyFont="1" applyFill="1" applyBorder="1" applyAlignment="1" applyProtection="1">
      <alignment horizontal="center" vertical="center"/>
    </xf>
    <xf numFmtId="164" fontId="5" fillId="0" borderId="0" xfId="0" applyFont="1" applyFill="1" applyAlignment="1">
      <alignment horizontal="left" vertical="center"/>
    </xf>
    <xf numFmtId="0" fontId="1" fillId="0" borderId="1" xfId="0" applyNumberFormat="1" applyFont="1" applyFill="1" applyBorder="1" applyAlignment="1">
      <alignment horizontal="center" vertical="center"/>
    </xf>
    <xf numFmtId="164" fontId="9" fillId="0" borderId="1" xfId="0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vertical="center" wrapText="1"/>
    </xf>
    <xf numFmtId="2" fontId="3" fillId="2" borderId="1" xfId="0" applyNumberFormat="1" applyFont="1" applyBorder="1" applyAlignment="1">
      <alignment horizontal="center" vertical="center"/>
    </xf>
    <xf numFmtId="164" fontId="3" fillId="2" borderId="1" xfId="0" applyFont="1" applyBorder="1" applyAlignment="1">
      <alignment vertical="center"/>
    </xf>
    <xf numFmtId="2" fontId="3" fillId="2" borderId="1" xfId="0" applyNumberFormat="1" applyFont="1" applyBorder="1" applyAlignment="1" applyProtection="1">
      <alignment horizontal="center" vertical="center"/>
      <protection locked="0"/>
    </xf>
    <xf numFmtId="2" fontId="4" fillId="2" borderId="1" xfId="0" applyNumberFormat="1" applyFont="1" applyBorder="1" applyAlignment="1" applyProtection="1">
      <alignment horizontal="center" vertical="center"/>
      <protection locked="0"/>
    </xf>
    <xf numFmtId="2" fontId="5" fillId="2" borderId="1" xfId="0" applyNumberFormat="1" applyFont="1" applyBorder="1" applyAlignment="1">
      <alignment horizontal="center" vertical="center"/>
    </xf>
    <xf numFmtId="2" fontId="4" fillId="2" borderId="1" xfId="0" applyNumberFormat="1" applyFont="1" applyBorder="1" applyAlignment="1">
      <alignment horizontal="center" vertical="center" wrapText="1"/>
    </xf>
    <xf numFmtId="171" fontId="5" fillId="0" borderId="1" xfId="4" applyNumberFormat="1" applyFont="1" applyFill="1" applyBorder="1" applyAlignment="1" applyProtection="1">
      <alignment horizontal="center" vertical="center"/>
    </xf>
    <xf numFmtId="2" fontId="5" fillId="2" borderId="1" xfId="4" applyNumberFormat="1" applyFont="1" applyBorder="1" applyAlignment="1" applyProtection="1">
      <alignment horizontal="center" vertical="center"/>
    </xf>
    <xf numFmtId="171" fontId="5" fillId="2" borderId="1" xfId="4" applyNumberFormat="1" applyFont="1" applyBorder="1" applyAlignment="1" applyProtection="1">
      <alignment horizontal="center" vertical="center"/>
    </xf>
    <xf numFmtId="4" fontId="5" fillId="0" borderId="1" xfId="4" applyNumberFormat="1" applyFont="1" applyFill="1" applyBorder="1" applyAlignment="1" applyProtection="1">
      <alignment horizontal="center" vertical="center"/>
    </xf>
    <xf numFmtId="171" fontId="5" fillId="0" borderId="1" xfId="4" applyNumberFormat="1" applyFont="1" applyFill="1" applyBorder="1" applyAlignment="1" applyProtection="1">
      <alignment vertical="center"/>
    </xf>
    <xf numFmtId="166" fontId="2" fillId="2" borderId="1" xfId="4" applyBorder="1" applyAlignment="1" applyProtection="1">
      <alignment vertical="center"/>
    </xf>
    <xf numFmtId="49" fontId="4" fillId="0" borderId="1" xfId="4" applyNumberFormat="1" applyFont="1" applyFill="1" applyBorder="1" applyAlignment="1" applyProtection="1">
      <alignment horizontal="center" vertical="center" wrapText="1"/>
    </xf>
    <xf numFmtId="1" fontId="15" fillId="4" borderId="0" xfId="0" applyNumberFormat="1" applyFont="1" applyFill="1" applyAlignment="1">
      <alignment horizontal="center" vertical="center"/>
    </xf>
    <xf numFmtId="165" fontId="7" fillId="3" borderId="1" xfId="0" applyNumberFormat="1" applyFont="1" applyFill="1" applyBorder="1" applyAlignment="1">
      <alignment horizontal="center" vertical="center"/>
    </xf>
    <xf numFmtId="165" fontId="17" fillId="2" borderId="2" xfId="0" applyNumberFormat="1" applyFont="1" applyBorder="1" applyAlignment="1">
      <alignment horizontal="left" vertical="center" wrapText="1"/>
    </xf>
    <xf numFmtId="165" fontId="14" fillId="2" borderId="2" xfId="0" applyNumberFormat="1" applyFont="1" applyBorder="1" applyAlignment="1">
      <alignment horizontal="center" vertical="center"/>
    </xf>
    <xf numFmtId="164" fontId="16" fillId="2" borderId="2" xfId="0" applyFont="1" applyBorder="1" applyAlignment="1">
      <alignment horizontal="left" vertical="center"/>
    </xf>
    <xf numFmtId="165" fontId="16" fillId="0" borderId="2" xfId="0" applyNumberFormat="1" applyFont="1" applyFill="1" applyBorder="1" applyAlignment="1">
      <alignment horizontal="left" vertical="center"/>
    </xf>
    <xf numFmtId="165" fontId="18" fillId="2" borderId="2" xfId="0" applyNumberFormat="1" applyFont="1" applyBorder="1" applyAlignment="1">
      <alignment horizontal="left" vertical="center" wrapText="1"/>
    </xf>
    <xf numFmtId="165" fontId="14" fillId="2" borderId="3" xfId="0" applyNumberFormat="1" applyFont="1" applyBorder="1" applyAlignment="1">
      <alignment horizontal="center" vertical="center"/>
    </xf>
    <xf numFmtId="164" fontId="1" fillId="0" borderId="4" xfId="0" applyFont="1" applyFill="1" applyBorder="1"/>
    <xf numFmtId="39" fontId="4" fillId="0" borderId="1" xfId="0" applyNumberFormat="1" applyFont="1" applyFill="1" applyBorder="1" applyAlignment="1">
      <alignment horizontal="center" vertical="center" wrapText="1"/>
    </xf>
    <xf numFmtId="39" fontId="4" fillId="0" borderId="1" xfId="0" applyNumberFormat="1" applyFont="1" applyFill="1" applyBorder="1" applyAlignment="1">
      <alignment horizontal="center" vertical="center"/>
    </xf>
    <xf numFmtId="164" fontId="1" fillId="0" borderId="0" xfId="0" applyFont="1" applyFill="1"/>
    <xf numFmtId="165" fontId="17" fillId="2" borderId="5" xfId="0" applyNumberFormat="1" applyFont="1" applyBorder="1" applyAlignment="1">
      <alignment horizontal="left" vertical="center" wrapText="1"/>
    </xf>
    <xf numFmtId="164" fontId="16" fillId="2" borderId="5" xfId="0" applyFont="1" applyBorder="1" applyAlignment="1">
      <alignment horizontal="left" vertical="center"/>
    </xf>
    <xf numFmtId="164" fontId="16" fillId="2" borderId="5" xfId="0" applyFont="1" applyBorder="1" applyAlignment="1">
      <alignment horizontal="center" vertical="center"/>
    </xf>
    <xf numFmtId="165" fontId="16" fillId="0" borderId="5" xfId="0" applyNumberFormat="1" applyFont="1" applyFill="1" applyBorder="1" applyAlignment="1">
      <alignment horizontal="center" vertical="center"/>
    </xf>
    <xf numFmtId="165" fontId="23" fillId="3" borderId="1" xfId="0" applyNumberFormat="1" applyFont="1" applyFill="1" applyBorder="1" applyAlignment="1">
      <alignment horizontal="center" vertical="center"/>
    </xf>
    <xf numFmtId="164" fontId="6" fillId="2" borderId="0" xfId="7"/>
    <xf numFmtId="164" fontId="6" fillId="6" borderId="0" xfId="7" applyFill="1"/>
    <xf numFmtId="164" fontId="6" fillId="0" borderId="0" xfId="7" applyFill="1"/>
    <xf numFmtId="164" fontId="24" fillId="2" borderId="0" xfId="7" applyFont="1" applyAlignment="1">
      <alignment horizontal="center" vertical="center"/>
    </xf>
    <xf numFmtId="164" fontId="6" fillId="2" borderId="0" xfId="7" applyAlignment="1">
      <alignment horizontal="right" vertical="center"/>
    </xf>
    <xf numFmtId="164" fontId="6" fillId="2" borderId="0" xfId="7" applyAlignment="1" applyProtection="1">
      <alignment horizontal="center"/>
      <protection locked="0"/>
    </xf>
    <xf numFmtId="164" fontId="25" fillId="0" borderId="0" xfId="7" applyFont="1" applyFill="1" applyAlignment="1">
      <alignment horizontal="center" vertical="center"/>
    </xf>
    <xf numFmtId="164" fontId="25" fillId="0" borderId="6" xfId="7" applyFont="1" applyFill="1" applyBorder="1" applyAlignment="1">
      <alignment horizontal="center" vertical="center"/>
    </xf>
    <xf numFmtId="0" fontId="25" fillId="0" borderId="7" xfId="7" applyNumberFormat="1" applyFont="1" applyFill="1" applyBorder="1" applyAlignment="1" applyProtection="1">
      <alignment horizontal="center"/>
      <protection locked="0"/>
    </xf>
    <xf numFmtId="0" fontId="25" fillId="0" borderId="8" xfId="7" applyNumberFormat="1" applyFont="1" applyFill="1" applyBorder="1" applyAlignment="1" applyProtection="1">
      <alignment horizontal="center"/>
      <protection locked="0"/>
    </xf>
    <xf numFmtId="0" fontId="25" fillId="0" borderId="9" xfId="7" applyNumberFormat="1" applyFont="1" applyFill="1" applyBorder="1" applyAlignment="1" applyProtection="1">
      <alignment horizontal="center"/>
      <protection locked="0"/>
    </xf>
    <xf numFmtId="164" fontId="25" fillId="0" borderId="0" xfId="7" applyFont="1" applyFill="1" applyAlignment="1">
      <alignment horizontal="center" vertical="center" wrapText="1"/>
    </xf>
    <xf numFmtId="164" fontId="26" fillId="0" borderId="0" xfId="7" applyFont="1" applyFill="1" applyAlignment="1">
      <alignment horizontal="right" vertical="center"/>
    </xf>
    <xf numFmtId="4" fontId="27" fillId="0" borderId="0" xfId="7" applyNumberFormat="1" applyFont="1" applyFill="1" applyAlignment="1">
      <alignment horizontal="center" vertical="center"/>
    </xf>
    <xf numFmtId="9" fontId="6" fillId="0" borderId="0" xfId="7" applyNumberFormat="1" applyFill="1" applyAlignment="1">
      <alignment horizontal="center" vertical="center"/>
    </xf>
    <xf numFmtId="164" fontId="28" fillId="0" borderId="0" xfId="7" applyFont="1" applyFill="1" applyAlignment="1">
      <alignment horizontal="right" vertical="center"/>
    </xf>
    <xf numFmtId="164" fontId="25" fillId="0" borderId="0" xfId="7" applyFont="1" applyFill="1"/>
    <xf numFmtId="4" fontId="29" fillId="0" borderId="0" xfId="7" applyNumberFormat="1" applyFont="1" applyFill="1" applyAlignment="1">
      <alignment horizontal="center" vertical="center"/>
    </xf>
    <xf numFmtId="164" fontId="28" fillId="0" borderId="10" xfId="7" applyFont="1" applyFill="1" applyBorder="1" applyAlignment="1">
      <alignment horizontal="right" vertical="center" wrapText="1"/>
    </xf>
    <xf numFmtId="164" fontId="25" fillId="0" borderId="10" xfId="7" applyFont="1" applyFill="1" applyBorder="1"/>
    <xf numFmtId="4" fontId="29" fillId="0" borderId="10" xfId="7" applyNumberFormat="1" applyFont="1" applyFill="1" applyBorder="1" applyAlignment="1">
      <alignment horizontal="center" vertical="center"/>
    </xf>
    <xf numFmtId="164" fontId="28" fillId="0" borderId="7" xfId="7" applyFont="1" applyFill="1" applyBorder="1" applyAlignment="1">
      <alignment horizontal="right" vertical="center" wrapText="1"/>
    </xf>
    <xf numFmtId="164" fontId="25" fillId="0" borderId="7" xfId="7" applyFont="1" applyFill="1" applyBorder="1"/>
    <xf numFmtId="4" fontId="29" fillId="0" borderId="7" xfId="7" applyNumberFormat="1" applyFont="1" applyFill="1" applyBorder="1" applyAlignment="1">
      <alignment horizontal="center" vertical="center"/>
    </xf>
    <xf numFmtId="164" fontId="6" fillId="2" borderId="10" xfId="7" applyBorder="1" applyAlignment="1">
      <alignment horizontal="center" vertical="center"/>
    </xf>
    <xf numFmtId="164" fontId="6" fillId="2" borderId="0" xfId="7" applyAlignment="1">
      <alignment vertical="center"/>
    </xf>
    <xf numFmtId="164" fontId="6" fillId="2" borderId="0" xfId="7" applyAlignment="1">
      <alignment horizontal="center" vertical="center"/>
    </xf>
    <xf numFmtId="164" fontId="30" fillId="2" borderId="0" xfId="7" applyFont="1" applyAlignment="1">
      <alignment horizontal="center"/>
    </xf>
    <xf numFmtId="166" fontId="2" fillId="2" borderId="0" xfId="4"/>
    <xf numFmtId="171" fontId="5" fillId="0" borderId="11" xfId="4" applyNumberFormat="1" applyFont="1" applyFill="1" applyBorder="1" applyAlignment="1" applyProtection="1">
      <alignment horizontal="center" vertical="center"/>
    </xf>
  </cellXfs>
  <cellStyles count="14">
    <cellStyle name="Diseño" xfId="1" xr:uid="{00000000-0005-0000-0000-000000000000}"/>
    <cellStyle name="Excel Built-in Explanatory Text" xfId="12" xr:uid="{00000000-0005-0000-0000-000001000000}"/>
    <cellStyle name="Excel Built-in Normal" xfId="2" xr:uid="{00000000-0005-0000-0000-000002000000}"/>
    <cellStyle name="Excel_BuiltIn_Comma 1" xfId="3" xr:uid="{00000000-0005-0000-0000-000003000000}"/>
    <cellStyle name="Millares" xfId="4" builtinId="3"/>
    <cellStyle name="Millares 2" xfId="5" xr:uid="{00000000-0005-0000-0000-000005000000}"/>
    <cellStyle name="Millares 3 3" xfId="6" xr:uid="{00000000-0005-0000-0000-000006000000}"/>
    <cellStyle name="Normal" xfId="0" builtinId="0"/>
    <cellStyle name="Normal 2" xfId="7" xr:uid="{00000000-0005-0000-0000-000008000000}"/>
    <cellStyle name="Normal 2 2" xfId="8" xr:uid="{00000000-0005-0000-0000-000009000000}"/>
    <cellStyle name="Normal 3" xfId="9" xr:uid="{00000000-0005-0000-0000-00000A000000}"/>
    <cellStyle name="Normal 4" xfId="13" xr:uid="{00000000-0005-0000-0000-00000B000000}"/>
    <cellStyle name="Normal 5" xfId="10" xr:uid="{00000000-0005-0000-0000-00000C000000}"/>
    <cellStyle name="Porcentaje 2" xfId="11" xr:uid="{00000000-0005-0000-0000-00000D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CCC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FF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285750</xdr:colOff>
      <xdr:row>0</xdr:row>
      <xdr:rowOff>85725</xdr:rowOff>
    </xdr:from>
    <xdr:to>
      <xdr:col>6</xdr:col>
      <xdr:colOff>857250</xdr:colOff>
      <xdr:row>2</xdr:row>
      <xdr:rowOff>190500</xdr:rowOff>
    </xdr:to>
    <xdr:pic>
      <xdr:nvPicPr>
        <xdr:cNvPr id="10244" name="Imagen 1">
          <a:extLst>
            <a:ext uri="{FF2B5EF4-FFF2-40B4-BE49-F238E27FC236}">
              <a16:creationId xmlns:a16="http://schemas.microsoft.com/office/drawing/2014/main" id="{00000000-0008-0000-0000-0000042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7172325" y="85725"/>
          <a:ext cx="571500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973667</xdr:colOff>
      <xdr:row>0</xdr:row>
      <xdr:rowOff>84667</xdr:rowOff>
    </xdr:from>
    <xdr:to>
      <xdr:col>7</xdr:col>
      <xdr:colOff>985180</xdr:colOff>
      <xdr:row>2</xdr:row>
      <xdr:rowOff>122119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02084" y="84667"/>
          <a:ext cx="1196846" cy="640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285749</xdr:colOff>
      <xdr:row>0</xdr:row>
      <xdr:rowOff>83344</xdr:rowOff>
    </xdr:from>
    <xdr:to>
      <xdr:col>8</xdr:col>
      <xdr:colOff>533399</xdr:colOff>
      <xdr:row>2</xdr:row>
      <xdr:rowOff>161925</xdr:rowOff>
    </xdr:to>
    <xdr:pic>
      <xdr:nvPicPr>
        <xdr:cNvPr id="9220" name="Imagen 1">
          <a:extLst>
            <a:ext uri="{FF2B5EF4-FFF2-40B4-BE49-F238E27FC236}">
              <a16:creationId xmlns:a16="http://schemas.microsoft.com/office/drawing/2014/main" id="{00000000-0008-0000-0100-0000042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6572249" y="83344"/>
          <a:ext cx="542925" cy="678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666750</xdr:colOff>
      <xdr:row>0</xdr:row>
      <xdr:rowOff>76200</xdr:rowOff>
    </xdr:from>
    <xdr:to>
      <xdr:col>10</xdr:col>
      <xdr:colOff>672971</xdr:colOff>
      <xdr:row>2</xdr:row>
      <xdr:rowOff>116827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48525" y="76200"/>
          <a:ext cx="1196846" cy="640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0</xdr:row>
      <xdr:rowOff>80962</xdr:rowOff>
    </xdr:from>
    <xdr:to>
      <xdr:col>8</xdr:col>
      <xdr:colOff>752475</xdr:colOff>
      <xdr:row>2</xdr:row>
      <xdr:rowOff>247650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DDD63E50-3A84-4D65-A3C9-98085D4B77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6991350" y="80962"/>
          <a:ext cx="552450" cy="6905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628650</xdr:colOff>
      <xdr:row>0</xdr:row>
      <xdr:rowOff>85725</xdr:rowOff>
    </xdr:from>
    <xdr:to>
      <xdr:col>11</xdr:col>
      <xdr:colOff>301496</xdr:colOff>
      <xdr:row>2</xdr:row>
      <xdr:rowOff>202552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7E0E49B-5C55-4A15-B1FA-26751760D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0" y="85725"/>
          <a:ext cx="1196846" cy="6407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0</xdr:row>
      <xdr:rowOff>80962</xdr:rowOff>
    </xdr:from>
    <xdr:to>
      <xdr:col>8</xdr:col>
      <xdr:colOff>752475</xdr:colOff>
      <xdr:row>2</xdr:row>
      <xdr:rowOff>247650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1517C16E-DD5D-4CF5-8CAD-CA40A0C366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8543925" y="80962"/>
          <a:ext cx="552450" cy="766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628650</xdr:colOff>
      <xdr:row>0</xdr:row>
      <xdr:rowOff>85725</xdr:rowOff>
    </xdr:from>
    <xdr:to>
      <xdr:col>11</xdr:col>
      <xdr:colOff>301496</xdr:colOff>
      <xdr:row>2</xdr:row>
      <xdr:rowOff>202552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A58E90F-1D55-4F73-8EE7-048E29FF29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85725"/>
          <a:ext cx="1196846" cy="716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200025</xdr:colOff>
      <xdr:row>0</xdr:row>
      <xdr:rowOff>80962</xdr:rowOff>
    </xdr:from>
    <xdr:to>
      <xdr:col>8</xdr:col>
      <xdr:colOff>752475</xdr:colOff>
      <xdr:row>2</xdr:row>
      <xdr:rowOff>247650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5BF688F3-0FA7-4BD9-8D67-BDE9B69DA18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8543925" y="80962"/>
          <a:ext cx="552450" cy="766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628650</xdr:colOff>
      <xdr:row>0</xdr:row>
      <xdr:rowOff>85725</xdr:rowOff>
    </xdr:from>
    <xdr:to>
      <xdr:col>11</xdr:col>
      <xdr:colOff>301496</xdr:colOff>
      <xdr:row>2</xdr:row>
      <xdr:rowOff>202552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D4C12DA-ACC8-49B0-B8A3-860C5EE9A1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85725"/>
          <a:ext cx="1196846" cy="716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200025</xdr:colOff>
      <xdr:row>0</xdr:row>
      <xdr:rowOff>80962</xdr:rowOff>
    </xdr:from>
    <xdr:to>
      <xdr:col>7</xdr:col>
      <xdr:colOff>752475</xdr:colOff>
      <xdr:row>2</xdr:row>
      <xdr:rowOff>247650</xdr:rowOff>
    </xdr:to>
    <xdr:pic>
      <xdr:nvPicPr>
        <xdr:cNvPr id="2" name="Imagen 4">
          <a:extLst>
            <a:ext uri="{FF2B5EF4-FFF2-40B4-BE49-F238E27FC236}">
              <a16:creationId xmlns:a16="http://schemas.microsoft.com/office/drawing/2014/main" id="{E4F51E0F-D3BE-4793-831B-4D408585C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67847"/>
        <a:stretch>
          <a:fillRect/>
        </a:stretch>
      </xdr:blipFill>
      <xdr:spPr bwMode="auto">
        <a:xfrm>
          <a:off x="8543925" y="80962"/>
          <a:ext cx="552450" cy="76676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628650</xdr:colOff>
      <xdr:row>0</xdr:row>
      <xdr:rowOff>85725</xdr:rowOff>
    </xdr:from>
    <xdr:to>
      <xdr:col>10</xdr:col>
      <xdr:colOff>301496</xdr:colOff>
      <xdr:row>2</xdr:row>
      <xdr:rowOff>202552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242FA7C-9C3F-4688-BBE1-980BD2D575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34550" y="85725"/>
          <a:ext cx="1196846" cy="7169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GESTION%20DOCUMENTAL_todos\FA%20-%20FIMM\3.%20FA-FIMM%20PROGRAMA%20(MSA)\14.%20Llamado%20FAFIMM%20(MSA)%2005%202023%20Parquesitos\para%20publicar\Formularios\Formulario%20n&#186;3%20y%20Formulario%20n&#186;4%20-%20MSA-DU%20009-GEP-RUB-ZONA1_001.xlsx" TargetMode="External"/><Relationship Id="rId1" Type="http://schemas.openxmlformats.org/officeDocument/2006/relationships/externalLinkPath" Target="/GESTION%20DOCUMENTAL_todos/FA%20-%20FIMM/3.%20FA-FIMM%20PROGRAMA%20(MSA)/14.%20Llamado%20FAFIMM%20(MSA)%2005%202023%20Parquesitos/para%20publicar/Formularios/Formulario%20n&#186;3%20y%20Formulario%20n&#186;4%20-%20MSA-DU%20009-GEP-RUB-ZONA1_0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ORMULARIO 3"/>
      <sheetName val="Cuadro Resumen "/>
      <sheetName val="A. Agraciada y Freire"/>
      <sheetName val="B. Muñoz y Díaz"/>
      <sheetName val="C. Gral Flores y Bv. Artigas"/>
    </sheetNames>
    <sheetDataSet>
      <sheetData sheetId="0"/>
      <sheetData sheetId="1">
        <row r="13">
          <cell r="D13">
            <v>0</v>
          </cell>
        </row>
      </sheetData>
      <sheetData sheetId="2">
        <row r="76">
          <cell r="I76">
            <v>0</v>
          </cell>
        </row>
      </sheetData>
      <sheetData sheetId="3">
        <row r="75">
          <cell r="I75">
            <v>0</v>
          </cell>
        </row>
      </sheetData>
      <sheetData sheetId="4">
        <row r="74">
          <cell r="I7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64899F-974C-417E-B7BA-CBD95DF64F94}">
  <dimension ref="A2:BQ73"/>
  <sheetViews>
    <sheetView showGridLines="0" view="pageBreakPreview" topLeftCell="B23" zoomScale="115" zoomScaleNormal="85" zoomScaleSheetLayoutView="115" workbookViewId="0">
      <selection activeCell="AK44" sqref="AK44:BN45"/>
    </sheetView>
  </sheetViews>
  <sheetFormatPr baseColWidth="10" defaultColWidth="0" defaultRowHeight="12.75" customHeight="1" zeroHeight="1"/>
  <cols>
    <col min="1" max="1" width="0" style="86" hidden="1" customWidth="1"/>
    <col min="2" max="2" width="2.42578125" style="86" customWidth="1"/>
    <col min="3" max="66" width="1.5703125" style="86" customWidth="1"/>
    <col min="67" max="68" width="1.85546875" style="86" customWidth="1"/>
    <col min="69" max="69" width="2.42578125" style="86" customWidth="1"/>
    <col min="70" max="257" width="0" style="86" hidden="1"/>
    <col min="258" max="258" width="2.42578125" style="86" customWidth="1"/>
    <col min="259" max="322" width="1.5703125" style="86" customWidth="1"/>
    <col min="323" max="324" width="1.85546875" style="86" customWidth="1"/>
    <col min="325" max="325" width="2.42578125" style="86" customWidth="1"/>
    <col min="326" max="513" width="0" style="86" hidden="1"/>
    <col min="514" max="514" width="2.42578125" style="86" customWidth="1"/>
    <col min="515" max="578" width="1.5703125" style="86" customWidth="1"/>
    <col min="579" max="580" width="1.85546875" style="86" customWidth="1"/>
    <col min="581" max="581" width="2.42578125" style="86" customWidth="1"/>
    <col min="582" max="769" width="0" style="86" hidden="1"/>
    <col min="770" max="770" width="2.42578125" style="86" customWidth="1"/>
    <col min="771" max="834" width="1.5703125" style="86" customWidth="1"/>
    <col min="835" max="836" width="1.85546875" style="86" customWidth="1"/>
    <col min="837" max="837" width="2.42578125" style="86" customWidth="1"/>
    <col min="838" max="1025" width="0" style="86" hidden="1"/>
    <col min="1026" max="1026" width="2.42578125" style="86" customWidth="1"/>
    <col min="1027" max="1090" width="1.5703125" style="86" customWidth="1"/>
    <col min="1091" max="1092" width="1.85546875" style="86" customWidth="1"/>
    <col min="1093" max="1093" width="2.42578125" style="86" customWidth="1"/>
    <col min="1094" max="1281" width="0" style="86" hidden="1"/>
    <col min="1282" max="1282" width="2.42578125" style="86" customWidth="1"/>
    <col min="1283" max="1346" width="1.5703125" style="86" customWidth="1"/>
    <col min="1347" max="1348" width="1.85546875" style="86" customWidth="1"/>
    <col min="1349" max="1349" width="2.42578125" style="86" customWidth="1"/>
    <col min="1350" max="1537" width="0" style="86" hidden="1"/>
    <col min="1538" max="1538" width="2.42578125" style="86" customWidth="1"/>
    <col min="1539" max="1602" width="1.5703125" style="86" customWidth="1"/>
    <col min="1603" max="1604" width="1.85546875" style="86" customWidth="1"/>
    <col min="1605" max="1605" width="2.42578125" style="86" customWidth="1"/>
    <col min="1606" max="1793" width="0" style="86" hidden="1"/>
    <col min="1794" max="1794" width="2.42578125" style="86" customWidth="1"/>
    <col min="1795" max="1858" width="1.5703125" style="86" customWidth="1"/>
    <col min="1859" max="1860" width="1.85546875" style="86" customWidth="1"/>
    <col min="1861" max="1861" width="2.42578125" style="86" customWidth="1"/>
    <col min="1862" max="2049" width="0" style="86" hidden="1"/>
    <col min="2050" max="2050" width="2.42578125" style="86" customWidth="1"/>
    <col min="2051" max="2114" width="1.5703125" style="86" customWidth="1"/>
    <col min="2115" max="2116" width="1.85546875" style="86" customWidth="1"/>
    <col min="2117" max="2117" width="2.42578125" style="86" customWidth="1"/>
    <col min="2118" max="2305" width="0" style="86" hidden="1"/>
    <col min="2306" max="2306" width="2.42578125" style="86" customWidth="1"/>
    <col min="2307" max="2370" width="1.5703125" style="86" customWidth="1"/>
    <col min="2371" max="2372" width="1.85546875" style="86" customWidth="1"/>
    <col min="2373" max="2373" width="2.42578125" style="86" customWidth="1"/>
    <col min="2374" max="2561" width="0" style="86" hidden="1"/>
    <col min="2562" max="2562" width="2.42578125" style="86" customWidth="1"/>
    <col min="2563" max="2626" width="1.5703125" style="86" customWidth="1"/>
    <col min="2627" max="2628" width="1.85546875" style="86" customWidth="1"/>
    <col min="2629" max="2629" width="2.42578125" style="86" customWidth="1"/>
    <col min="2630" max="2817" width="0" style="86" hidden="1"/>
    <col min="2818" max="2818" width="2.42578125" style="86" customWidth="1"/>
    <col min="2819" max="2882" width="1.5703125" style="86" customWidth="1"/>
    <col min="2883" max="2884" width="1.85546875" style="86" customWidth="1"/>
    <col min="2885" max="2885" width="2.42578125" style="86" customWidth="1"/>
    <col min="2886" max="3073" width="0" style="86" hidden="1"/>
    <col min="3074" max="3074" width="2.42578125" style="86" customWidth="1"/>
    <col min="3075" max="3138" width="1.5703125" style="86" customWidth="1"/>
    <col min="3139" max="3140" width="1.85546875" style="86" customWidth="1"/>
    <col min="3141" max="3141" width="2.42578125" style="86" customWidth="1"/>
    <col min="3142" max="3329" width="0" style="86" hidden="1"/>
    <col min="3330" max="3330" width="2.42578125" style="86" customWidth="1"/>
    <col min="3331" max="3394" width="1.5703125" style="86" customWidth="1"/>
    <col min="3395" max="3396" width="1.85546875" style="86" customWidth="1"/>
    <col min="3397" max="3397" width="2.42578125" style="86" customWidth="1"/>
    <col min="3398" max="3585" width="0" style="86" hidden="1"/>
    <col min="3586" max="3586" width="2.42578125" style="86" customWidth="1"/>
    <col min="3587" max="3650" width="1.5703125" style="86" customWidth="1"/>
    <col min="3651" max="3652" width="1.85546875" style="86" customWidth="1"/>
    <col min="3653" max="3653" width="2.42578125" style="86" customWidth="1"/>
    <col min="3654" max="3841" width="0" style="86" hidden="1"/>
    <col min="3842" max="3842" width="2.42578125" style="86" customWidth="1"/>
    <col min="3843" max="3906" width="1.5703125" style="86" customWidth="1"/>
    <col min="3907" max="3908" width="1.85546875" style="86" customWidth="1"/>
    <col min="3909" max="3909" width="2.42578125" style="86" customWidth="1"/>
    <col min="3910" max="4097" width="0" style="86" hidden="1"/>
    <col min="4098" max="4098" width="2.42578125" style="86" customWidth="1"/>
    <col min="4099" max="4162" width="1.5703125" style="86" customWidth="1"/>
    <col min="4163" max="4164" width="1.85546875" style="86" customWidth="1"/>
    <col min="4165" max="4165" width="2.42578125" style="86" customWidth="1"/>
    <col min="4166" max="4353" width="0" style="86" hidden="1"/>
    <col min="4354" max="4354" width="2.42578125" style="86" customWidth="1"/>
    <col min="4355" max="4418" width="1.5703125" style="86" customWidth="1"/>
    <col min="4419" max="4420" width="1.85546875" style="86" customWidth="1"/>
    <col min="4421" max="4421" width="2.42578125" style="86" customWidth="1"/>
    <col min="4422" max="4609" width="0" style="86" hidden="1"/>
    <col min="4610" max="4610" width="2.42578125" style="86" customWidth="1"/>
    <col min="4611" max="4674" width="1.5703125" style="86" customWidth="1"/>
    <col min="4675" max="4676" width="1.85546875" style="86" customWidth="1"/>
    <col min="4677" max="4677" width="2.42578125" style="86" customWidth="1"/>
    <col min="4678" max="4865" width="0" style="86" hidden="1"/>
    <col min="4866" max="4866" width="2.42578125" style="86" customWidth="1"/>
    <col min="4867" max="4930" width="1.5703125" style="86" customWidth="1"/>
    <col min="4931" max="4932" width="1.85546875" style="86" customWidth="1"/>
    <col min="4933" max="4933" width="2.42578125" style="86" customWidth="1"/>
    <col min="4934" max="5121" width="0" style="86" hidden="1"/>
    <col min="5122" max="5122" width="2.42578125" style="86" customWidth="1"/>
    <col min="5123" max="5186" width="1.5703125" style="86" customWidth="1"/>
    <col min="5187" max="5188" width="1.85546875" style="86" customWidth="1"/>
    <col min="5189" max="5189" width="2.42578125" style="86" customWidth="1"/>
    <col min="5190" max="5377" width="0" style="86" hidden="1"/>
    <col min="5378" max="5378" width="2.42578125" style="86" customWidth="1"/>
    <col min="5379" max="5442" width="1.5703125" style="86" customWidth="1"/>
    <col min="5443" max="5444" width="1.85546875" style="86" customWidth="1"/>
    <col min="5445" max="5445" width="2.42578125" style="86" customWidth="1"/>
    <col min="5446" max="5633" width="0" style="86" hidden="1"/>
    <col min="5634" max="5634" width="2.42578125" style="86" customWidth="1"/>
    <col min="5635" max="5698" width="1.5703125" style="86" customWidth="1"/>
    <col min="5699" max="5700" width="1.85546875" style="86" customWidth="1"/>
    <col min="5701" max="5701" width="2.42578125" style="86" customWidth="1"/>
    <col min="5702" max="5889" width="0" style="86" hidden="1"/>
    <col min="5890" max="5890" width="2.42578125" style="86" customWidth="1"/>
    <col min="5891" max="5954" width="1.5703125" style="86" customWidth="1"/>
    <col min="5955" max="5956" width="1.85546875" style="86" customWidth="1"/>
    <col min="5957" max="5957" width="2.42578125" style="86" customWidth="1"/>
    <col min="5958" max="6145" width="0" style="86" hidden="1"/>
    <col min="6146" max="6146" width="2.42578125" style="86" customWidth="1"/>
    <col min="6147" max="6210" width="1.5703125" style="86" customWidth="1"/>
    <col min="6211" max="6212" width="1.85546875" style="86" customWidth="1"/>
    <col min="6213" max="6213" width="2.42578125" style="86" customWidth="1"/>
    <col min="6214" max="6401" width="0" style="86" hidden="1"/>
    <col min="6402" max="6402" width="2.42578125" style="86" customWidth="1"/>
    <col min="6403" max="6466" width="1.5703125" style="86" customWidth="1"/>
    <col min="6467" max="6468" width="1.85546875" style="86" customWidth="1"/>
    <col min="6469" max="6469" width="2.42578125" style="86" customWidth="1"/>
    <col min="6470" max="6657" width="0" style="86" hidden="1"/>
    <col min="6658" max="6658" width="2.42578125" style="86" customWidth="1"/>
    <col min="6659" max="6722" width="1.5703125" style="86" customWidth="1"/>
    <col min="6723" max="6724" width="1.85546875" style="86" customWidth="1"/>
    <col min="6725" max="6725" width="2.42578125" style="86" customWidth="1"/>
    <col min="6726" max="6913" width="0" style="86" hidden="1"/>
    <col min="6914" max="6914" width="2.42578125" style="86" customWidth="1"/>
    <col min="6915" max="6978" width="1.5703125" style="86" customWidth="1"/>
    <col min="6979" max="6980" width="1.85546875" style="86" customWidth="1"/>
    <col min="6981" max="6981" width="2.42578125" style="86" customWidth="1"/>
    <col min="6982" max="7169" width="0" style="86" hidden="1"/>
    <col min="7170" max="7170" width="2.42578125" style="86" customWidth="1"/>
    <col min="7171" max="7234" width="1.5703125" style="86" customWidth="1"/>
    <col min="7235" max="7236" width="1.85546875" style="86" customWidth="1"/>
    <col min="7237" max="7237" width="2.42578125" style="86" customWidth="1"/>
    <col min="7238" max="7425" width="0" style="86" hidden="1"/>
    <col min="7426" max="7426" width="2.42578125" style="86" customWidth="1"/>
    <col min="7427" max="7490" width="1.5703125" style="86" customWidth="1"/>
    <col min="7491" max="7492" width="1.85546875" style="86" customWidth="1"/>
    <col min="7493" max="7493" width="2.42578125" style="86" customWidth="1"/>
    <col min="7494" max="7681" width="0" style="86" hidden="1"/>
    <col min="7682" max="7682" width="2.42578125" style="86" customWidth="1"/>
    <col min="7683" max="7746" width="1.5703125" style="86" customWidth="1"/>
    <col min="7747" max="7748" width="1.85546875" style="86" customWidth="1"/>
    <col min="7749" max="7749" width="2.42578125" style="86" customWidth="1"/>
    <col min="7750" max="7937" width="0" style="86" hidden="1"/>
    <col min="7938" max="7938" width="2.42578125" style="86" customWidth="1"/>
    <col min="7939" max="8002" width="1.5703125" style="86" customWidth="1"/>
    <col min="8003" max="8004" width="1.85546875" style="86" customWidth="1"/>
    <col min="8005" max="8005" width="2.42578125" style="86" customWidth="1"/>
    <col min="8006" max="8193" width="0" style="86" hidden="1"/>
    <col min="8194" max="8194" width="2.42578125" style="86" customWidth="1"/>
    <col min="8195" max="8258" width="1.5703125" style="86" customWidth="1"/>
    <col min="8259" max="8260" width="1.85546875" style="86" customWidth="1"/>
    <col min="8261" max="8261" width="2.42578125" style="86" customWidth="1"/>
    <col min="8262" max="8449" width="0" style="86" hidden="1"/>
    <col min="8450" max="8450" width="2.42578125" style="86" customWidth="1"/>
    <col min="8451" max="8514" width="1.5703125" style="86" customWidth="1"/>
    <col min="8515" max="8516" width="1.85546875" style="86" customWidth="1"/>
    <col min="8517" max="8517" width="2.42578125" style="86" customWidth="1"/>
    <col min="8518" max="8705" width="0" style="86" hidden="1"/>
    <col min="8706" max="8706" width="2.42578125" style="86" customWidth="1"/>
    <col min="8707" max="8770" width="1.5703125" style="86" customWidth="1"/>
    <col min="8771" max="8772" width="1.85546875" style="86" customWidth="1"/>
    <col min="8773" max="8773" width="2.42578125" style="86" customWidth="1"/>
    <col min="8774" max="8961" width="0" style="86" hidden="1"/>
    <col min="8962" max="8962" width="2.42578125" style="86" customWidth="1"/>
    <col min="8963" max="9026" width="1.5703125" style="86" customWidth="1"/>
    <col min="9027" max="9028" width="1.85546875" style="86" customWidth="1"/>
    <col min="9029" max="9029" width="2.42578125" style="86" customWidth="1"/>
    <col min="9030" max="9217" width="0" style="86" hidden="1"/>
    <col min="9218" max="9218" width="2.42578125" style="86" customWidth="1"/>
    <col min="9219" max="9282" width="1.5703125" style="86" customWidth="1"/>
    <col min="9283" max="9284" width="1.85546875" style="86" customWidth="1"/>
    <col min="9285" max="9285" width="2.42578125" style="86" customWidth="1"/>
    <col min="9286" max="9473" width="0" style="86" hidden="1"/>
    <col min="9474" max="9474" width="2.42578125" style="86" customWidth="1"/>
    <col min="9475" max="9538" width="1.5703125" style="86" customWidth="1"/>
    <col min="9539" max="9540" width="1.85546875" style="86" customWidth="1"/>
    <col min="9541" max="9541" width="2.42578125" style="86" customWidth="1"/>
    <col min="9542" max="9729" width="0" style="86" hidden="1"/>
    <col min="9730" max="9730" width="2.42578125" style="86" customWidth="1"/>
    <col min="9731" max="9794" width="1.5703125" style="86" customWidth="1"/>
    <col min="9795" max="9796" width="1.85546875" style="86" customWidth="1"/>
    <col min="9797" max="9797" width="2.42578125" style="86" customWidth="1"/>
    <col min="9798" max="9985" width="0" style="86" hidden="1"/>
    <col min="9986" max="9986" width="2.42578125" style="86" customWidth="1"/>
    <col min="9987" max="10050" width="1.5703125" style="86" customWidth="1"/>
    <col min="10051" max="10052" width="1.85546875" style="86" customWidth="1"/>
    <col min="10053" max="10053" width="2.42578125" style="86" customWidth="1"/>
    <col min="10054" max="10241" width="0" style="86" hidden="1"/>
    <col min="10242" max="10242" width="2.42578125" style="86" customWidth="1"/>
    <col min="10243" max="10306" width="1.5703125" style="86" customWidth="1"/>
    <col min="10307" max="10308" width="1.85546875" style="86" customWidth="1"/>
    <col min="10309" max="10309" width="2.42578125" style="86" customWidth="1"/>
    <col min="10310" max="10497" width="0" style="86" hidden="1"/>
    <col min="10498" max="10498" width="2.42578125" style="86" customWidth="1"/>
    <col min="10499" max="10562" width="1.5703125" style="86" customWidth="1"/>
    <col min="10563" max="10564" width="1.85546875" style="86" customWidth="1"/>
    <col min="10565" max="10565" width="2.42578125" style="86" customWidth="1"/>
    <col min="10566" max="10753" width="0" style="86" hidden="1"/>
    <col min="10754" max="10754" width="2.42578125" style="86" customWidth="1"/>
    <col min="10755" max="10818" width="1.5703125" style="86" customWidth="1"/>
    <col min="10819" max="10820" width="1.85546875" style="86" customWidth="1"/>
    <col min="10821" max="10821" width="2.42578125" style="86" customWidth="1"/>
    <col min="10822" max="11009" width="0" style="86" hidden="1"/>
    <col min="11010" max="11010" width="2.42578125" style="86" customWidth="1"/>
    <col min="11011" max="11074" width="1.5703125" style="86" customWidth="1"/>
    <col min="11075" max="11076" width="1.85546875" style="86" customWidth="1"/>
    <col min="11077" max="11077" width="2.42578125" style="86" customWidth="1"/>
    <col min="11078" max="11265" width="0" style="86" hidden="1"/>
    <col min="11266" max="11266" width="2.42578125" style="86" customWidth="1"/>
    <col min="11267" max="11330" width="1.5703125" style="86" customWidth="1"/>
    <col min="11331" max="11332" width="1.85546875" style="86" customWidth="1"/>
    <col min="11333" max="11333" width="2.42578125" style="86" customWidth="1"/>
    <col min="11334" max="11521" width="0" style="86" hidden="1"/>
    <col min="11522" max="11522" width="2.42578125" style="86" customWidth="1"/>
    <col min="11523" max="11586" width="1.5703125" style="86" customWidth="1"/>
    <col min="11587" max="11588" width="1.85546875" style="86" customWidth="1"/>
    <col min="11589" max="11589" width="2.42578125" style="86" customWidth="1"/>
    <col min="11590" max="11777" width="0" style="86" hidden="1"/>
    <col min="11778" max="11778" width="2.42578125" style="86" customWidth="1"/>
    <col min="11779" max="11842" width="1.5703125" style="86" customWidth="1"/>
    <col min="11843" max="11844" width="1.85546875" style="86" customWidth="1"/>
    <col min="11845" max="11845" width="2.42578125" style="86" customWidth="1"/>
    <col min="11846" max="12033" width="0" style="86" hidden="1"/>
    <col min="12034" max="12034" width="2.42578125" style="86" customWidth="1"/>
    <col min="12035" max="12098" width="1.5703125" style="86" customWidth="1"/>
    <col min="12099" max="12100" width="1.85546875" style="86" customWidth="1"/>
    <col min="12101" max="12101" width="2.42578125" style="86" customWidth="1"/>
    <col min="12102" max="12289" width="0" style="86" hidden="1"/>
    <col min="12290" max="12290" width="2.42578125" style="86" customWidth="1"/>
    <col min="12291" max="12354" width="1.5703125" style="86" customWidth="1"/>
    <col min="12355" max="12356" width="1.85546875" style="86" customWidth="1"/>
    <col min="12357" max="12357" width="2.42578125" style="86" customWidth="1"/>
    <col min="12358" max="12545" width="0" style="86" hidden="1"/>
    <col min="12546" max="12546" width="2.42578125" style="86" customWidth="1"/>
    <col min="12547" max="12610" width="1.5703125" style="86" customWidth="1"/>
    <col min="12611" max="12612" width="1.85546875" style="86" customWidth="1"/>
    <col min="12613" max="12613" width="2.42578125" style="86" customWidth="1"/>
    <col min="12614" max="12801" width="0" style="86" hidden="1"/>
    <col min="12802" max="12802" width="2.42578125" style="86" customWidth="1"/>
    <col min="12803" max="12866" width="1.5703125" style="86" customWidth="1"/>
    <col min="12867" max="12868" width="1.85546875" style="86" customWidth="1"/>
    <col min="12869" max="12869" width="2.42578125" style="86" customWidth="1"/>
    <col min="12870" max="13057" width="0" style="86" hidden="1"/>
    <col min="13058" max="13058" width="2.42578125" style="86" customWidth="1"/>
    <col min="13059" max="13122" width="1.5703125" style="86" customWidth="1"/>
    <col min="13123" max="13124" width="1.85546875" style="86" customWidth="1"/>
    <col min="13125" max="13125" width="2.42578125" style="86" customWidth="1"/>
    <col min="13126" max="13313" width="0" style="86" hidden="1"/>
    <col min="13314" max="13314" width="2.42578125" style="86" customWidth="1"/>
    <col min="13315" max="13378" width="1.5703125" style="86" customWidth="1"/>
    <col min="13379" max="13380" width="1.85546875" style="86" customWidth="1"/>
    <col min="13381" max="13381" width="2.42578125" style="86" customWidth="1"/>
    <col min="13382" max="13569" width="0" style="86" hidden="1"/>
    <col min="13570" max="13570" width="2.42578125" style="86" customWidth="1"/>
    <col min="13571" max="13634" width="1.5703125" style="86" customWidth="1"/>
    <col min="13635" max="13636" width="1.85546875" style="86" customWidth="1"/>
    <col min="13637" max="13637" width="2.42578125" style="86" customWidth="1"/>
    <col min="13638" max="13825" width="0" style="86" hidden="1"/>
    <col min="13826" max="13826" width="2.42578125" style="86" customWidth="1"/>
    <col min="13827" max="13890" width="1.5703125" style="86" customWidth="1"/>
    <col min="13891" max="13892" width="1.85546875" style="86" customWidth="1"/>
    <col min="13893" max="13893" width="2.42578125" style="86" customWidth="1"/>
    <col min="13894" max="14081" width="0" style="86" hidden="1"/>
    <col min="14082" max="14082" width="2.42578125" style="86" customWidth="1"/>
    <col min="14083" max="14146" width="1.5703125" style="86" customWidth="1"/>
    <col min="14147" max="14148" width="1.85546875" style="86" customWidth="1"/>
    <col min="14149" max="14149" width="2.42578125" style="86" customWidth="1"/>
    <col min="14150" max="14337" width="0" style="86" hidden="1"/>
    <col min="14338" max="14338" width="2.42578125" style="86" customWidth="1"/>
    <col min="14339" max="14402" width="1.5703125" style="86" customWidth="1"/>
    <col min="14403" max="14404" width="1.85546875" style="86" customWidth="1"/>
    <col min="14405" max="14405" width="2.42578125" style="86" customWidth="1"/>
    <col min="14406" max="14593" width="0" style="86" hidden="1"/>
    <col min="14594" max="14594" width="2.42578125" style="86" customWidth="1"/>
    <col min="14595" max="14658" width="1.5703125" style="86" customWidth="1"/>
    <col min="14659" max="14660" width="1.85546875" style="86" customWidth="1"/>
    <col min="14661" max="14661" width="2.42578125" style="86" customWidth="1"/>
    <col min="14662" max="14849" width="0" style="86" hidden="1"/>
    <col min="14850" max="14850" width="2.42578125" style="86" customWidth="1"/>
    <col min="14851" max="14914" width="1.5703125" style="86" customWidth="1"/>
    <col min="14915" max="14916" width="1.85546875" style="86" customWidth="1"/>
    <col min="14917" max="14917" width="2.42578125" style="86" customWidth="1"/>
    <col min="14918" max="15105" width="0" style="86" hidden="1"/>
    <col min="15106" max="15106" width="2.42578125" style="86" customWidth="1"/>
    <col min="15107" max="15170" width="1.5703125" style="86" customWidth="1"/>
    <col min="15171" max="15172" width="1.85546875" style="86" customWidth="1"/>
    <col min="15173" max="15173" width="2.42578125" style="86" customWidth="1"/>
    <col min="15174" max="15361" width="0" style="86" hidden="1"/>
    <col min="15362" max="15362" width="2.42578125" style="86" customWidth="1"/>
    <col min="15363" max="15426" width="1.5703125" style="86" customWidth="1"/>
    <col min="15427" max="15428" width="1.85546875" style="86" customWidth="1"/>
    <col min="15429" max="15429" width="2.42578125" style="86" customWidth="1"/>
    <col min="15430" max="15617" width="0" style="86" hidden="1"/>
    <col min="15618" max="15618" width="2.42578125" style="86" customWidth="1"/>
    <col min="15619" max="15682" width="1.5703125" style="86" customWidth="1"/>
    <col min="15683" max="15684" width="1.85546875" style="86" customWidth="1"/>
    <col min="15685" max="15685" width="2.42578125" style="86" customWidth="1"/>
    <col min="15686" max="15873" width="0" style="86" hidden="1"/>
    <col min="15874" max="15874" width="2.42578125" style="86" customWidth="1"/>
    <col min="15875" max="15938" width="1.5703125" style="86" customWidth="1"/>
    <col min="15939" max="15940" width="1.85546875" style="86" customWidth="1"/>
    <col min="15941" max="15941" width="2.42578125" style="86" customWidth="1"/>
    <col min="15942" max="16129" width="0" style="86" hidden="1"/>
    <col min="16130" max="16130" width="2.42578125" style="86" customWidth="1"/>
    <col min="16131" max="16194" width="1.5703125" style="86" customWidth="1"/>
    <col min="16195" max="16196" width="1.85546875" style="86" customWidth="1"/>
    <col min="16197" max="16197" width="2.42578125" style="86" customWidth="1"/>
    <col min="16198" max="16384" width="0" style="86" hidden="1"/>
  </cols>
  <sheetData>
    <row r="2" spans="1:69">
      <c r="A2" s="84"/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  <c r="Z2" s="85"/>
      <c r="AA2" s="85"/>
      <c r="AB2" s="85"/>
      <c r="AC2" s="85"/>
      <c r="AD2" s="85"/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5"/>
      <c r="BO2" s="85"/>
      <c r="BP2" s="85"/>
      <c r="BQ2" s="85"/>
    </row>
    <row r="3" spans="1:69">
      <c r="A3" s="84"/>
      <c r="B3" s="85"/>
      <c r="BQ3" s="85"/>
    </row>
    <row r="4" spans="1:69">
      <c r="A4" s="84"/>
      <c r="B4" s="85"/>
      <c r="BQ4" s="85"/>
    </row>
    <row r="5" spans="1:69">
      <c r="A5" s="84"/>
      <c r="B5" s="85"/>
      <c r="BQ5" s="85"/>
    </row>
    <row r="6" spans="1:69">
      <c r="A6" s="84"/>
      <c r="B6" s="85"/>
      <c r="BQ6" s="85"/>
    </row>
    <row r="7" spans="1:69">
      <c r="A7" s="84"/>
      <c r="B7" s="85"/>
      <c r="BQ7" s="85"/>
    </row>
    <row r="8" spans="1:69">
      <c r="A8" s="84"/>
      <c r="B8" s="85"/>
      <c r="C8" s="87" t="s">
        <v>102</v>
      </c>
      <c r="D8" s="87"/>
      <c r="E8" s="87"/>
      <c r="F8" s="87"/>
      <c r="G8" s="87"/>
      <c r="H8" s="87"/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5"/>
    </row>
    <row r="9" spans="1:69">
      <c r="A9" s="84"/>
      <c r="B9" s="85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5"/>
    </row>
    <row r="10" spans="1:69">
      <c r="A10" s="84"/>
      <c r="B10" s="85"/>
      <c r="BQ10" s="85"/>
    </row>
    <row r="11" spans="1:69">
      <c r="A11" s="84"/>
      <c r="B11" s="85"/>
      <c r="C11" s="87" t="s">
        <v>121</v>
      </c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5"/>
    </row>
    <row r="12" spans="1:69">
      <c r="A12" s="84"/>
      <c r="B12" s="85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5"/>
    </row>
    <row r="13" spans="1:69" ht="12.75" customHeight="1">
      <c r="A13" s="84"/>
      <c r="B13" s="85"/>
      <c r="BQ13" s="85"/>
    </row>
    <row r="14" spans="1:69" ht="12.75" customHeight="1">
      <c r="A14" s="84"/>
      <c r="B14" s="85"/>
      <c r="BQ14" s="85"/>
    </row>
    <row r="15" spans="1:69">
      <c r="A15" s="84"/>
      <c r="B15" s="85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84"/>
      <c r="BH15" s="84"/>
      <c r="BI15" s="84"/>
      <c r="BJ15" s="84"/>
      <c r="BK15" s="84"/>
      <c r="BL15" s="84"/>
      <c r="BM15" s="84"/>
      <c r="BN15" s="84"/>
      <c r="BO15" s="84"/>
      <c r="BP15" s="84"/>
      <c r="BQ15" s="85"/>
    </row>
    <row r="16" spans="1:69">
      <c r="A16" s="84"/>
      <c r="B16" s="85"/>
      <c r="C16" s="84"/>
      <c r="D16" s="88" t="s">
        <v>103</v>
      </c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4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89"/>
      <c r="BD16" s="89"/>
      <c r="BE16" s="89"/>
      <c r="BF16" s="89"/>
      <c r="BG16" s="89"/>
      <c r="BH16" s="89"/>
      <c r="BI16" s="89"/>
      <c r="BJ16" s="89"/>
      <c r="BK16" s="89"/>
      <c r="BL16" s="89"/>
      <c r="BM16" s="89"/>
      <c r="BN16" s="89"/>
      <c r="BO16" s="84"/>
      <c r="BP16" s="84"/>
      <c r="BQ16" s="85"/>
    </row>
    <row r="17" spans="1:69">
      <c r="A17" s="84"/>
      <c r="B17" s="85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84"/>
      <c r="BB17" s="84"/>
      <c r="BC17" s="84"/>
      <c r="BD17" s="84"/>
      <c r="BE17" s="84"/>
      <c r="BF17" s="84"/>
      <c r="BG17" s="84"/>
      <c r="BH17" s="84"/>
      <c r="BI17" s="84"/>
      <c r="BJ17" s="84"/>
      <c r="BK17" s="84"/>
      <c r="BL17" s="84"/>
      <c r="BM17" s="84"/>
      <c r="BN17" s="84"/>
      <c r="BO17" s="84"/>
      <c r="BP17" s="84"/>
      <c r="BQ17" s="85"/>
    </row>
    <row r="18" spans="1:69">
      <c r="A18" s="84"/>
      <c r="B18" s="85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84"/>
      <c r="BB18" s="84"/>
      <c r="BC18" s="84"/>
      <c r="BD18" s="84"/>
      <c r="BE18" s="84"/>
      <c r="BF18" s="84"/>
      <c r="BG18" s="84"/>
      <c r="BH18" s="84"/>
      <c r="BI18" s="84"/>
      <c r="BJ18" s="84"/>
      <c r="BK18" s="84"/>
      <c r="BL18" s="84"/>
      <c r="BM18" s="84"/>
      <c r="BN18" s="84"/>
      <c r="BO18" s="84"/>
      <c r="BP18" s="84"/>
      <c r="BQ18" s="85"/>
    </row>
    <row r="19" spans="1:69">
      <c r="A19" s="84"/>
      <c r="B19" s="85"/>
      <c r="C19" s="84"/>
      <c r="D19" s="84"/>
      <c r="E19" s="84"/>
      <c r="F19" s="84"/>
      <c r="G19" s="84"/>
      <c r="H19" s="84"/>
      <c r="I19" s="84"/>
      <c r="J19" s="84"/>
      <c r="K19" s="84"/>
      <c r="L19" s="90" t="s">
        <v>104</v>
      </c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  <c r="AA19" s="90"/>
      <c r="AB19" s="91" t="s">
        <v>105</v>
      </c>
      <c r="AC19" s="90"/>
      <c r="AD19" s="90"/>
      <c r="AE19" s="90"/>
      <c r="AF19" s="90"/>
      <c r="AG19" s="90"/>
      <c r="AH19" s="90"/>
      <c r="AI19" s="90"/>
      <c r="AJ19" s="90"/>
      <c r="AK19" s="90"/>
      <c r="AL19" s="90"/>
      <c r="AM19" s="90"/>
      <c r="AN19" s="90"/>
      <c r="AO19" s="90"/>
      <c r="AP19" s="90"/>
      <c r="AQ19" s="90"/>
      <c r="AR19" s="91" t="s">
        <v>106</v>
      </c>
      <c r="AS19" s="90"/>
      <c r="AT19" s="90"/>
      <c r="AU19" s="90"/>
      <c r="AV19" s="90"/>
      <c r="AW19" s="90"/>
      <c r="AX19" s="90"/>
      <c r="AY19" s="90"/>
      <c r="AZ19" s="90"/>
      <c r="BA19" s="90"/>
      <c r="BB19" s="90"/>
      <c r="BC19" s="90"/>
      <c r="BD19" s="90"/>
      <c r="BE19" s="90"/>
      <c r="BF19" s="90"/>
      <c r="BG19" s="90"/>
      <c r="BH19" s="84"/>
      <c r="BI19" s="84"/>
      <c r="BJ19" s="84"/>
      <c r="BK19" s="84"/>
      <c r="BL19" s="84"/>
      <c r="BM19" s="84"/>
      <c r="BN19" s="84"/>
      <c r="BO19" s="84"/>
      <c r="BP19" s="84"/>
      <c r="BQ19" s="85"/>
    </row>
    <row r="20" spans="1:69">
      <c r="A20" s="84"/>
      <c r="B20" s="85"/>
      <c r="C20" s="84"/>
      <c r="D20" s="84"/>
      <c r="E20" s="84"/>
      <c r="F20" s="84"/>
      <c r="G20" s="84"/>
      <c r="H20" s="84"/>
      <c r="I20" s="84"/>
      <c r="J20" s="84"/>
      <c r="K20" s="84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2"/>
      <c r="X20" s="92"/>
      <c r="Y20" s="92"/>
      <c r="Z20" s="92"/>
      <c r="AA20" s="93"/>
      <c r="AB20" s="94"/>
      <c r="AC20" s="92"/>
      <c r="AD20" s="92"/>
      <c r="AE20" s="92"/>
      <c r="AF20" s="92"/>
      <c r="AG20" s="92"/>
      <c r="AH20" s="92"/>
      <c r="AI20" s="92"/>
      <c r="AJ20" s="92"/>
      <c r="AK20" s="92"/>
      <c r="AL20" s="92"/>
      <c r="AM20" s="92"/>
      <c r="AN20" s="92"/>
      <c r="AO20" s="92"/>
      <c r="AP20" s="92"/>
      <c r="AQ20" s="93"/>
      <c r="AR20" s="94"/>
      <c r="AS20" s="92"/>
      <c r="AT20" s="92"/>
      <c r="AU20" s="92"/>
      <c r="AV20" s="92"/>
      <c r="AW20" s="92"/>
      <c r="AX20" s="92"/>
      <c r="AY20" s="92"/>
      <c r="AZ20" s="92"/>
      <c r="BA20" s="92"/>
      <c r="BB20" s="92"/>
      <c r="BC20" s="92"/>
      <c r="BD20" s="92"/>
      <c r="BE20" s="92"/>
      <c r="BF20" s="92"/>
      <c r="BG20" s="92"/>
      <c r="BH20" s="84"/>
      <c r="BI20" s="84"/>
      <c r="BJ20" s="84"/>
      <c r="BK20" s="84"/>
      <c r="BL20" s="84"/>
      <c r="BM20" s="84"/>
      <c r="BN20" s="84"/>
      <c r="BO20" s="84"/>
      <c r="BP20" s="84"/>
      <c r="BQ20" s="85"/>
    </row>
    <row r="21" spans="1:69">
      <c r="A21" s="84"/>
      <c r="B21" s="85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84"/>
      <c r="BB21" s="84"/>
      <c r="BC21" s="84"/>
      <c r="BD21" s="84"/>
      <c r="BE21" s="84"/>
      <c r="BF21" s="84"/>
      <c r="BG21" s="84"/>
      <c r="BH21" s="84"/>
      <c r="BI21" s="84"/>
      <c r="BJ21" s="84"/>
      <c r="BK21" s="84"/>
      <c r="BL21" s="84"/>
      <c r="BM21" s="84"/>
      <c r="BN21" s="84"/>
      <c r="BO21" s="84"/>
      <c r="BP21" s="84"/>
      <c r="BQ21" s="85"/>
    </row>
    <row r="22" spans="1:69">
      <c r="A22" s="84"/>
      <c r="B22" s="85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84"/>
      <c r="BB22" s="84"/>
      <c r="BC22" s="84"/>
      <c r="BD22" s="84"/>
      <c r="BE22" s="84"/>
      <c r="BF22" s="84"/>
      <c r="BG22" s="84"/>
      <c r="BH22" s="84"/>
      <c r="BI22" s="84"/>
      <c r="BJ22" s="84"/>
      <c r="BK22" s="84"/>
      <c r="BL22" s="84"/>
      <c r="BM22" s="84"/>
      <c r="BN22" s="84"/>
      <c r="BO22" s="84"/>
      <c r="BP22" s="84"/>
      <c r="BQ22" s="85"/>
    </row>
    <row r="23" spans="1:69">
      <c r="A23" s="84"/>
      <c r="B23" s="85"/>
      <c r="C23" s="84"/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84"/>
      <c r="BB23" s="84"/>
      <c r="BC23" s="84"/>
      <c r="BD23" s="84"/>
      <c r="BE23" s="84"/>
      <c r="BF23" s="84"/>
      <c r="BG23" s="84"/>
      <c r="BH23" s="84"/>
      <c r="BI23" s="84"/>
      <c r="BJ23" s="84"/>
      <c r="BK23" s="84"/>
      <c r="BL23" s="84"/>
      <c r="BM23" s="84"/>
      <c r="BN23" s="84"/>
      <c r="BO23" s="84"/>
      <c r="BP23" s="84"/>
      <c r="BQ23" s="85"/>
    </row>
    <row r="24" spans="1:69">
      <c r="A24" s="84"/>
      <c r="B24" s="85"/>
      <c r="C24" s="84"/>
      <c r="D24" s="84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  <c r="BF24" s="84"/>
      <c r="BG24" s="84"/>
      <c r="BH24" s="84"/>
      <c r="BI24" s="84"/>
      <c r="BJ24" s="84"/>
      <c r="BK24" s="84"/>
      <c r="BL24" s="84"/>
      <c r="BM24" s="84"/>
      <c r="BN24" s="84"/>
      <c r="BO24" s="84"/>
      <c r="BP24" s="84"/>
      <c r="BQ24" s="85"/>
    </row>
    <row r="25" spans="1:69">
      <c r="A25" s="84"/>
      <c r="B25" s="85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84"/>
      <c r="BB25" s="84"/>
      <c r="BC25" s="84"/>
      <c r="BD25" s="84"/>
      <c r="BE25" s="84"/>
      <c r="BF25" s="84"/>
      <c r="BG25" s="84"/>
      <c r="BH25" s="84"/>
      <c r="BI25" s="84"/>
      <c r="BJ25" s="84"/>
      <c r="BK25" s="84"/>
      <c r="BL25" s="84"/>
      <c r="BM25" s="84"/>
      <c r="BN25" s="84"/>
      <c r="BO25" s="84"/>
      <c r="BP25" s="84"/>
      <c r="BQ25" s="85"/>
    </row>
    <row r="26" spans="1:69">
      <c r="A26" s="84"/>
      <c r="B26" s="85"/>
      <c r="C26" s="84"/>
      <c r="D26" s="84"/>
      <c r="E26" s="90" t="s">
        <v>107</v>
      </c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  <c r="AA26" s="90"/>
      <c r="AB26" s="90"/>
      <c r="AC26" s="90"/>
      <c r="AK26" s="95" t="s">
        <v>108</v>
      </c>
      <c r="AL26" s="90"/>
      <c r="AM26" s="90"/>
      <c r="AN26" s="90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84"/>
      <c r="BP26" s="84"/>
      <c r="BQ26" s="85"/>
    </row>
    <row r="27" spans="1:69">
      <c r="A27" s="84"/>
      <c r="B27" s="85"/>
      <c r="C27" s="84"/>
      <c r="D27" s="84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  <c r="AA27" s="90"/>
      <c r="AB27" s="90"/>
      <c r="AC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84"/>
      <c r="BP27" s="84"/>
      <c r="BQ27" s="85"/>
    </row>
    <row r="28" spans="1:69">
      <c r="A28" s="84"/>
      <c r="B28" s="85"/>
      <c r="C28" s="84"/>
      <c r="D28" s="84"/>
      <c r="E28" s="96" t="s">
        <v>109</v>
      </c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K28" s="97">
        <f>+'Cuadro Resumen'!D15</f>
        <v>0</v>
      </c>
      <c r="AL28" s="97"/>
      <c r="AM28" s="97"/>
      <c r="AN28" s="97"/>
      <c r="AO28" s="97"/>
      <c r="AP28" s="97"/>
      <c r="AQ28" s="97"/>
      <c r="AR28" s="97"/>
      <c r="AS28" s="97"/>
      <c r="AT28" s="97"/>
      <c r="AU28" s="97"/>
      <c r="AV28" s="97"/>
      <c r="AW28" s="97"/>
      <c r="AX28" s="97"/>
      <c r="AY28" s="97"/>
      <c r="AZ28" s="97"/>
      <c r="BA28" s="97"/>
      <c r="BB28" s="97"/>
      <c r="BC28" s="97"/>
      <c r="BD28" s="97"/>
      <c r="BE28" s="97"/>
      <c r="BF28" s="97"/>
      <c r="BG28" s="97"/>
      <c r="BH28" s="97"/>
      <c r="BI28" s="97"/>
      <c r="BJ28" s="97"/>
      <c r="BK28" s="97"/>
      <c r="BL28" s="97"/>
      <c r="BM28" s="97"/>
      <c r="BN28" s="97"/>
      <c r="BO28" s="84"/>
      <c r="BP28" s="84"/>
      <c r="BQ28" s="85"/>
    </row>
    <row r="29" spans="1:69">
      <c r="A29" s="84"/>
      <c r="B29" s="85"/>
      <c r="C29" s="84"/>
      <c r="D29" s="84"/>
      <c r="E29" s="96"/>
      <c r="F29" s="96"/>
      <c r="G29" s="96"/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K29" s="97"/>
      <c r="AL29" s="97"/>
      <c r="AM29" s="97"/>
      <c r="AN29" s="97"/>
      <c r="AO29" s="97"/>
      <c r="AP29" s="97"/>
      <c r="AQ29" s="97"/>
      <c r="AR29" s="97"/>
      <c r="AS29" s="97"/>
      <c r="AT29" s="97"/>
      <c r="AU29" s="97"/>
      <c r="AV29" s="97"/>
      <c r="AW29" s="97"/>
      <c r="AX29" s="97"/>
      <c r="AY29" s="97"/>
      <c r="AZ29" s="97"/>
      <c r="BA29" s="97"/>
      <c r="BB29" s="97"/>
      <c r="BC29" s="97"/>
      <c r="BD29" s="97"/>
      <c r="BE29" s="97"/>
      <c r="BF29" s="97"/>
      <c r="BG29" s="97"/>
      <c r="BH29" s="97"/>
      <c r="BI29" s="97"/>
      <c r="BJ29" s="97"/>
      <c r="BK29" s="97"/>
      <c r="BL29" s="97"/>
      <c r="BM29" s="97"/>
      <c r="BN29" s="97"/>
      <c r="BO29" s="84"/>
      <c r="BP29" s="84"/>
      <c r="BQ29" s="85"/>
    </row>
    <row r="30" spans="1:69" ht="12.75" customHeight="1">
      <c r="A30" s="84"/>
      <c r="B30" s="85"/>
      <c r="C30" s="84"/>
      <c r="D30" s="84"/>
      <c r="E30" s="96" t="s">
        <v>110</v>
      </c>
      <c r="F30" s="96"/>
      <c r="G30" s="96"/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K30" s="97">
        <f>+ROUND(AK28*10%,2)</f>
        <v>0</v>
      </c>
      <c r="AL30" s="97"/>
      <c r="AM30" s="97"/>
      <c r="AN30" s="97"/>
      <c r="AO30" s="97"/>
      <c r="AP30" s="97"/>
      <c r="AQ30" s="97"/>
      <c r="AR30" s="97"/>
      <c r="AS30" s="97"/>
      <c r="AT30" s="97"/>
      <c r="AU30" s="97"/>
      <c r="AV30" s="97"/>
      <c r="AW30" s="97"/>
      <c r="AX30" s="97"/>
      <c r="AY30" s="97"/>
      <c r="AZ30" s="97"/>
      <c r="BA30" s="97"/>
      <c r="BB30" s="97"/>
      <c r="BC30" s="97"/>
      <c r="BD30" s="97"/>
      <c r="BE30" s="97"/>
      <c r="BF30" s="97"/>
      <c r="BG30" s="97"/>
      <c r="BH30" s="97"/>
      <c r="BI30" s="97"/>
      <c r="BJ30" s="97"/>
      <c r="BK30" s="97"/>
      <c r="BL30" s="97"/>
      <c r="BM30" s="97"/>
      <c r="BN30" s="97"/>
      <c r="BO30" s="84"/>
      <c r="BP30" s="84"/>
      <c r="BQ30" s="85"/>
    </row>
    <row r="31" spans="1:69" ht="12.75" customHeight="1">
      <c r="A31" s="84"/>
      <c r="B31" s="85"/>
      <c r="C31" s="84"/>
      <c r="D31" s="84"/>
      <c r="E31" s="96"/>
      <c r="F31" s="96"/>
      <c r="G31" s="96"/>
      <c r="H31" s="96"/>
      <c r="I31" s="96"/>
      <c r="J31" s="96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97"/>
      <c r="AY31" s="97"/>
      <c r="AZ31" s="97"/>
      <c r="BA31" s="97"/>
      <c r="BB31" s="97"/>
      <c r="BC31" s="97"/>
      <c r="BD31" s="97"/>
      <c r="BE31" s="97"/>
      <c r="BF31" s="97"/>
      <c r="BG31" s="97"/>
      <c r="BH31" s="97"/>
      <c r="BI31" s="97"/>
      <c r="BJ31" s="97"/>
      <c r="BK31" s="97"/>
      <c r="BL31" s="97"/>
      <c r="BM31" s="97"/>
      <c r="BN31" s="97"/>
      <c r="BO31" s="84"/>
      <c r="BP31" s="84"/>
      <c r="BQ31" s="85"/>
    </row>
    <row r="32" spans="1:69">
      <c r="A32" s="84"/>
      <c r="B32" s="85"/>
      <c r="C32" s="84"/>
      <c r="D32" s="84"/>
      <c r="E32" s="96" t="s">
        <v>111</v>
      </c>
      <c r="F32" s="96"/>
      <c r="G32" s="96"/>
      <c r="H32" s="96"/>
      <c r="I32" s="96"/>
      <c r="J32" s="96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K32" s="97">
        <f>+AK30+AK28</f>
        <v>0</v>
      </c>
      <c r="AL32" s="97"/>
      <c r="AM32" s="97"/>
      <c r="AN32" s="97"/>
      <c r="AO32" s="97"/>
      <c r="AP32" s="97"/>
      <c r="AQ32" s="97"/>
      <c r="AR32" s="97"/>
      <c r="AS32" s="97"/>
      <c r="AT32" s="97"/>
      <c r="AU32" s="97"/>
      <c r="AV32" s="97"/>
      <c r="AW32" s="97"/>
      <c r="AX32" s="97"/>
      <c r="AY32" s="97"/>
      <c r="AZ32" s="97"/>
      <c r="BA32" s="97"/>
      <c r="BB32" s="97"/>
      <c r="BC32" s="97"/>
      <c r="BD32" s="97"/>
      <c r="BE32" s="97"/>
      <c r="BF32" s="97"/>
      <c r="BG32" s="97"/>
      <c r="BH32" s="97"/>
      <c r="BI32" s="97"/>
      <c r="BJ32" s="97"/>
      <c r="BK32" s="97"/>
      <c r="BL32" s="97"/>
      <c r="BM32" s="97"/>
      <c r="BN32" s="97"/>
      <c r="BO32" s="84"/>
      <c r="BP32" s="84"/>
      <c r="BQ32" s="85"/>
    </row>
    <row r="33" spans="1:69">
      <c r="A33" s="84"/>
      <c r="B33" s="85"/>
      <c r="C33" s="84"/>
      <c r="D33" s="84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K33" s="97"/>
      <c r="AL33" s="97"/>
      <c r="AM33" s="97"/>
      <c r="AN33" s="97"/>
      <c r="AO33" s="97"/>
      <c r="AP33" s="97"/>
      <c r="AQ33" s="97"/>
      <c r="AR33" s="97"/>
      <c r="AS33" s="97"/>
      <c r="AT33" s="97"/>
      <c r="AU33" s="97"/>
      <c r="AV33" s="97"/>
      <c r="AW33" s="97"/>
      <c r="AX33" s="97"/>
      <c r="AY33" s="97"/>
      <c r="AZ33" s="97"/>
      <c r="BA33" s="97"/>
      <c r="BB33" s="97"/>
      <c r="BC33" s="97"/>
      <c r="BD33" s="97"/>
      <c r="BE33" s="97"/>
      <c r="BF33" s="97"/>
      <c r="BG33" s="97"/>
      <c r="BH33" s="97"/>
      <c r="BI33" s="97"/>
      <c r="BJ33" s="97"/>
      <c r="BK33" s="97"/>
      <c r="BL33" s="97"/>
      <c r="BM33" s="97"/>
      <c r="BN33" s="97"/>
      <c r="BO33" s="84"/>
      <c r="BP33" s="84"/>
      <c r="BQ33" s="85"/>
    </row>
    <row r="34" spans="1:69">
      <c r="A34" s="84"/>
      <c r="B34" s="85"/>
      <c r="C34" s="84"/>
      <c r="D34" s="84"/>
      <c r="E34" s="96" t="s">
        <v>112</v>
      </c>
      <c r="F34" s="96"/>
      <c r="G34" s="96"/>
      <c r="H34" s="96"/>
      <c r="I34" s="96"/>
      <c r="J34" s="96"/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8">
        <v>0.22</v>
      </c>
      <c r="AE34" s="98"/>
      <c r="AF34" s="98"/>
      <c r="AG34" s="98"/>
      <c r="AH34" s="98"/>
      <c r="AI34" s="98"/>
      <c r="AJ34" s="98"/>
      <c r="AK34" s="97">
        <f>ROUND(AK32*AD34,2)</f>
        <v>0</v>
      </c>
      <c r="AL34" s="97"/>
      <c r="AM34" s="97"/>
      <c r="AN34" s="97"/>
      <c r="AO34" s="97"/>
      <c r="AP34" s="97"/>
      <c r="AQ34" s="97"/>
      <c r="AR34" s="97"/>
      <c r="AS34" s="97"/>
      <c r="AT34" s="97"/>
      <c r="AU34" s="97"/>
      <c r="AV34" s="97"/>
      <c r="AW34" s="97"/>
      <c r="AX34" s="97"/>
      <c r="AY34" s="97"/>
      <c r="AZ34" s="97"/>
      <c r="BA34" s="97"/>
      <c r="BB34" s="97"/>
      <c r="BC34" s="97"/>
      <c r="BD34" s="97"/>
      <c r="BE34" s="97"/>
      <c r="BF34" s="97"/>
      <c r="BG34" s="97"/>
      <c r="BH34" s="97"/>
      <c r="BI34" s="97"/>
      <c r="BJ34" s="97"/>
      <c r="BK34" s="97"/>
      <c r="BL34" s="97"/>
      <c r="BM34" s="97"/>
      <c r="BN34" s="97"/>
      <c r="BO34" s="84"/>
      <c r="BP34" s="84"/>
      <c r="BQ34" s="85"/>
    </row>
    <row r="35" spans="1:69">
      <c r="A35" s="84"/>
      <c r="B35" s="85"/>
      <c r="C35" s="84"/>
      <c r="D35" s="84"/>
      <c r="E35" s="96"/>
      <c r="F35" s="96"/>
      <c r="G35" s="96"/>
      <c r="H35" s="96"/>
      <c r="I35" s="96"/>
      <c r="J35" s="96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8"/>
      <c r="AE35" s="98"/>
      <c r="AF35" s="98"/>
      <c r="AG35" s="98"/>
      <c r="AH35" s="98"/>
      <c r="AI35" s="98"/>
      <c r="AJ35" s="98"/>
      <c r="AK35" s="97"/>
      <c r="AL35" s="97"/>
      <c r="AM35" s="97"/>
      <c r="AN35" s="97"/>
      <c r="AO35" s="97"/>
      <c r="AP35" s="97"/>
      <c r="AQ35" s="97"/>
      <c r="AR35" s="97"/>
      <c r="AS35" s="97"/>
      <c r="AT35" s="97"/>
      <c r="AU35" s="97"/>
      <c r="AV35" s="97"/>
      <c r="AW35" s="97"/>
      <c r="AX35" s="97"/>
      <c r="AY35" s="97"/>
      <c r="AZ35" s="97"/>
      <c r="BA35" s="97"/>
      <c r="BB35" s="97"/>
      <c r="BC35" s="97"/>
      <c r="BD35" s="97"/>
      <c r="BE35" s="97"/>
      <c r="BF35" s="97"/>
      <c r="BG35" s="97"/>
      <c r="BH35" s="97"/>
      <c r="BI35" s="97"/>
      <c r="BJ35" s="97"/>
      <c r="BK35" s="97"/>
      <c r="BL35" s="97"/>
      <c r="BM35" s="97"/>
      <c r="BN35" s="97"/>
      <c r="BO35" s="84"/>
      <c r="BP35" s="84"/>
      <c r="BQ35" s="85"/>
    </row>
    <row r="36" spans="1:69">
      <c r="A36" s="84"/>
      <c r="B36" s="85"/>
      <c r="C36" s="84"/>
      <c r="D36" s="84"/>
      <c r="E36" s="99" t="s">
        <v>113</v>
      </c>
      <c r="F36" s="99"/>
      <c r="G36" s="99"/>
      <c r="H36" s="99"/>
      <c r="I36" s="99"/>
      <c r="J36" s="99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100"/>
      <c r="AE36" s="100"/>
      <c r="AF36" s="100"/>
      <c r="AG36" s="100"/>
      <c r="AH36" s="100"/>
      <c r="AI36" s="100"/>
      <c r="AJ36" s="100"/>
      <c r="AK36" s="101">
        <f>+AK34+AK32</f>
        <v>0</v>
      </c>
      <c r="AL36" s="101"/>
      <c r="AM36" s="101"/>
      <c r="AN36" s="101"/>
      <c r="AO36" s="101"/>
      <c r="AP36" s="101"/>
      <c r="AQ36" s="101"/>
      <c r="AR36" s="101"/>
      <c r="AS36" s="101"/>
      <c r="AT36" s="101"/>
      <c r="AU36" s="101"/>
      <c r="AV36" s="101"/>
      <c r="AW36" s="101"/>
      <c r="AX36" s="101"/>
      <c r="AY36" s="101"/>
      <c r="AZ36" s="101"/>
      <c r="BA36" s="101"/>
      <c r="BB36" s="101"/>
      <c r="BC36" s="101"/>
      <c r="BD36" s="101"/>
      <c r="BE36" s="101"/>
      <c r="BF36" s="101"/>
      <c r="BG36" s="101"/>
      <c r="BH36" s="101"/>
      <c r="BI36" s="101"/>
      <c r="BJ36" s="101"/>
      <c r="BK36" s="101"/>
      <c r="BL36" s="101"/>
      <c r="BM36" s="101"/>
      <c r="BN36" s="101"/>
      <c r="BO36" s="84"/>
      <c r="BP36" s="84"/>
      <c r="BQ36" s="85"/>
    </row>
    <row r="37" spans="1:69">
      <c r="A37" s="84"/>
      <c r="B37" s="85"/>
      <c r="C37" s="84"/>
      <c r="D37" s="84"/>
      <c r="E37" s="99"/>
      <c r="F37" s="99"/>
      <c r="G37" s="99"/>
      <c r="H37" s="99"/>
      <c r="I37" s="99"/>
      <c r="J37" s="99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100"/>
      <c r="AE37" s="100"/>
      <c r="AF37" s="100"/>
      <c r="AG37" s="100"/>
      <c r="AH37" s="100"/>
      <c r="AI37" s="100"/>
      <c r="AJ37" s="100"/>
      <c r="AK37" s="101"/>
      <c r="AL37" s="101"/>
      <c r="AM37" s="101"/>
      <c r="AN37" s="101"/>
      <c r="AO37" s="101"/>
      <c r="AP37" s="101"/>
      <c r="AQ37" s="101"/>
      <c r="AR37" s="101"/>
      <c r="AS37" s="101"/>
      <c r="AT37" s="101"/>
      <c r="AU37" s="101"/>
      <c r="AV37" s="101"/>
      <c r="AW37" s="101"/>
      <c r="AX37" s="101"/>
      <c r="AY37" s="101"/>
      <c r="AZ37" s="101"/>
      <c r="BA37" s="101"/>
      <c r="BB37" s="101"/>
      <c r="BC37" s="101"/>
      <c r="BD37" s="101"/>
      <c r="BE37" s="101"/>
      <c r="BF37" s="101"/>
      <c r="BG37" s="101"/>
      <c r="BH37" s="101"/>
      <c r="BI37" s="101"/>
      <c r="BJ37" s="101"/>
      <c r="BK37" s="101"/>
      <c r="BL37" s="101"/>
      <c r="BM37" s="101"/>
      <c r="BN37" s="101"/>
      <c r="BO37" s="84"/>
      <c r="BP37" s="84"/>
      <c r="BQ37" s="85"/>
    </row>
    <row r="38" spans="1:69">
      <c r="A38" s="84"/>
      <c r="B38" s="85"/>
      <c r="C38" s="84"/>
      <c r="D38" s="84"/>
      <c r="E38" s="96" t="s">
        <v>114</v>
      </c>
      <c r="F38" s="96"/>
      <c r="G38" s="96"/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K38" s="97">
        <f>+ROUND(+'Sector VERDE'!J27+'Sector AMARILLO'!J26+'Sector ROJO'!J24+INSTALACIONES!I11,2)</f>
        <v>0</v>
      </c>
      <c r="AL38" s="97"/>
      <c r="AM38" s="97"/>
      <c r="AN38" s="97"/>
      <c r="AO38" s="97"/>
      <c r="AP38" s="97"/>
      <c r="AQ38" s="97"/>
      <c r="AR38" s="97"/>
      <c r="AS38" s="97"/>
      <c r="AT38" s="97"/>
      <c r="AU38" s="97"/>
      <c r="AV38" s="97"/>
      <c r="AW38" s="97"/>
      <c r="AX38" s="97"/>
      <c r="AY38" s="97"/>
      <c r="AZ38" s="97"/>
      <c r="BA38" s="97"/>
      <c r="BB38" s="97"/>
      <c r="BC38" s="97"/>
      <c r="BD38" s="97"/>
      <c r="BE38" s="97"/>
      <c r="BF38" s="97"/>
      <c r="BG38" s="97"/>
      <c r="BH38" s="97"/>
      <c r="BI38" s="97"/>
      <c r="BJ38" s="97"/>
      <c r="BK38" s="97"/>
      <c r="BL38" s="97"/>
      <c r="BM38" s="97"/>
      <c r="BN38" s="97"/>
      <c r="BO38" s="84"/>
      <c r="BP38" s="84"/>
      <c r="BQ38" s="85"/>
    </row>
    <row r="39" spans="1:69">
      <c r="A39" s="84"/>
      <c r="B39" s="85"/>
      <c r="C39" s="84"/>
      <c r="D39" s="84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K39" s="97"/>
      <c r="AL39" s="97"/>
      <c r="AM39" s="97"/>
      <c r="AN39" s="97"/>
      <c r="AO39" s="97"/>
      <c r="AP39" s="97"/>
      <c r="AQ39" s="97"/>
      <c r="AR39" s="97"/>
      <c r="AS39" s="97"/>
      <c r="AT39" s="97"/>
      <c r="AU39" s="97"/>
      <c r="AV39" s="97"/>
      <c r="AW39" s="97"/>
      <c r="AX39" s="97"/>
      <c r="AY39" s="97"/>
      <c r="AZ39" s="97"/>
      <c r="BA39" s="97"/>
      <c r="BB39" s="97"/>
      <c r="BC39" s="97"/>
      <c r="BD39" s="97"/>
      <c r="BE39" s="97"/>
      <c r="BF39" s="97"/>
      <c r="BG39" s="97"/>
      <c r="BH39" s="97"/>
      <c r="BI39" s="97"/>
      <c r="BJ39" s="97"/>
      <c r="BK39" s="97"/>
      <c r="BL39" s="97"/>
      <c r="BM39" s="97"/>
      <c r="BN39" s="97"/>
      <c r="BO39" s="84"/>
      <c r="BP39" s="84"/>
      <c r="BQ39" s="85"/>
    </row>
    <row r="40" spans="1:69" ht="12.75" customHeight="1">
      <c r="A40" s="84"/>
      <c r="B40" s="85"/>
      <c r="C40" s="84"/>
      <c r="D40" s="84"/>
      <c r="E40" s="96" t="s">
        <v>115</v>
      </c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K40" s="97">
        <f>+ROUND(AK38*10%,2)</f>
        <v>0</v>
      </c>
      <c r="AL40" s="97"/>
      <c r="AM40" s="97"/>
      <c r="AN40" s="97"/>
      <c r="AO40" s="97"/>
      <c r="AP40" s="97"/>
      <c r="AQ40" s="97"/>
      <c r="AR40" s="97"/>
      <c r="AS40" s="97"/>
      <c r="AT40" s="97"/>
      <c r="AU40" s="97"/>
      <c r="AV40" s="97"/>
      <c r="AW40" s="97"/>
      <c r="AX40" s="97"/>
      <c r="AY40" s="97"/>
      <c r="AZ40" s="97"/>
      <c r="BA40" s="97"/>
      <c r="BB40" s="97"/>
      <c r="BC40" s="97"/>
      <c r="BD40" s="97"/>
      <c r="BE40" s="97"/>
      <c r="BF40" s="97"/>
      <c r="BG40" s="97"/>
      <c r="BH40" s="97"/>
      <c r="BI40" s="97"/>
      <c r="BJ40" s="97"/>
      <c r="BK40" s="97"/>
      <c r="BL40" s="97"/>
      <c r="BM40" s="97"/>
      <c r="BN40" s="97"/>
      <c r="BO40" s="84"/>
      <c r="BP40" s="84"/>
      <c r="BQ40" s="85"/>
    </row>
    <row r="41" spans="1:69" ht="12.75" customHeight="1">
      <c r="A41" s="84"/>
      <c r="B41" s="85"/>
      <c r="C41" s="84"/>
      <c r="D41" s="84"/>
      <c r="E41" s="96"/>
      <c r="F41" s="96"/>
      <c r="G41" s="96"/>
      <c r="H41" s="96"/>
      <c r="I41" s="96"/>
      <c r="J41" s="96"/>
      <c r="K41" s="96"/>
      <c r="L41" s="96"/>
      <c r="M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K41" s="97"/>
      <c r="AL41" s="97"/>
      <c r="AM41" s="97"/>
      <c r="AN41" s="97"/>
      <c r="AO41" s="97"/>
      <c r="AP41" s="97"/>
      <c r="AQ41" s="97"/>
      <c r="AR41" s="97"/>
      <c r="AS41" s="97"/>
      <c r="AT41" s="97"/>
      <c r="AU41" s="97"/>
      <c r="AV41" s="97"/>
      <c r="AW41" s="97"/>
      <c r="AX41" s="97"/>
      <c r="AY41" s="97"/>
      <c r="AZ41" s="97"/>
      <c r="BA41" s="97"/>
      <c r="BB41" s="97"/>
      <c r="BC41" s="97"/>
      <c r="BD41" s="97"/>
      <c r="BE41" s="97"/>
      <c r="BF41" s="97"/>
      <c r="BG41" s="97"/>
      <c r="BH41" s="97"/>
      <c r="BI41" s="97"/>
      <c r="BJ41" s="97"/>
      <c r="BK41" s="97"/>
      <c r="BL41" s="97"/>
      <c r="BM41" s="97"/>
      <c r="BN41" s="97"/>
      <c r="BO41" s="84"/>
      <c r="BP41" s="84"/>
      <c r="BQ41" s="85"/>
    </row>
    <row r="42" spans="1:69" ht="12.75" customHeight="1">
      <c r="A42" s="84"/>
      <c r="B42" s="85"/>
      <c r="C42" s="84"/>
      <c r="D42" s="84"/>
      <c r="E42" s="99" t="s">
        <v>116</v>
      </c>
      <c r="F42" s="99"/>
      <c r="G42" s="99"/>
      <c r="H42" s="99"/>
      <c r="I42" s="99"/>
      <c r="J42" s="99"/>
      <c r="K42" s="99"/>
      <c r="L42" s="99"/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0">
        <v>0.71799999999999997</v>
      </c>
      <c r="AE42" s="90"/>
      <c r="AF42" s="90"/>
      <c r="AG42" s="90"/>
      <c r="AH42" s="90"/>
      <c r="AI42" s="90"/>
      <c r="AJ42" s="90"/>
      <c r="AK42" s="101">
        <f>+ROUND((AK38+AK40)*AD42,2)</f>
        <v>0</v>
      </c>
      <c r="AL42" s="101"/>
      <c r="AM42" s="101"/>
      <c r="AN42" s="101"/>
      <c r="AO42" s="101"/>
      <c r="AP42" s="101"/>
      <c r="AQ42" s="101"/>
      <c r="AR42" s="101"/>
      <c r="AS42" s="101"/>
      <c r="AT42" s="101"/>
      <c r="AU42" s="101"/>
      <c r="AV42" s="101"/>
      <c r="AW42" s="101"/>
      <c r="AX42" s="101"/>
      <c r="AY42" s="101"/>
      <c r="AZ42" s="101"/>
      <c r="BA42" s="101"/>
      <c r="BB42" s="101"/>
      <c r="BC42" s="101"/>
      <c r="BD42" s="101"/>
      <c r="BE42" s="101"/>
      <c r="BF42" s="101"/>
      <c r="BG42" s="101"/>
      <c r="BH42" s="101"/>
      <c r="BI42" s="101"/>
      <c r="BJ42" s="101"/>
      <c r="BK42" s="101"/>
      <c r="BL42" s="101"/>
      <c r="BM42" s="101"/>
      <c r="BN42" s="101"/>
      <c r="BO42" s="84"/>
      <c r="BP42" s="84"/>
      <c r="BQ42" s="85"/>
    </row>
    <row r="43" spans="1:69" ht="12.75" customHeight="1">
      <c r="A43" s="84"/>
      <c r="B43" s="85"/>
      <c r="C43" s="84"/>
      <c r="D43" s="84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0"/>
      <c r="AE43" s="90"/>
      <c r="AF43" s="90"/>
      <c r="AG43" s="90"/>
      <c r="AH43" s="90"/>
      <c r="AI43" s="90"/>
      <c r="AJ43" s="90"/>
      <c r="AK43" s="101"/>
      <c r="AL43" s="101"/>
      <c r="AM43" s="101"/>
      <c r="AN43" s="101"/>
      <c r="AO43" s="101"/>
      <c r="AP43" s="101"/>
      <c r="AQ43" s="101"/>
      <c r="AR43" s="101"/>
      <c r="AS43" s="101"/>
      <c r="AT43" s="101"/>
      <c r="AU43" s="101"/>
      <c r="AV43" s="101"/>
      <c r="AW43" s="101"/>
      <c r="AX43" s="101"/>
      <c r="AY43" s="101"/>
      <c r="AZ43" s="101"/>
      <c r="BA43" s="101"/>
      <c r="BB43" s="101"/>
      <c r="BC43" s="101"/>
      <c r="BD43" s="101"/>
      <c r="BE43" s="101"/>
      <c r="BF43" s="101"/>
      <c r="BG43" s="101"/>
      <c r="BH43" s="101"/>
      <c r="BI43" s="101"/>
      <c r="BJ43" s="101"/>
      <c r="BK43" s="101"/>
      <c r="BL43" s="101"/>
      <c r="BM43" s="101"/>
      <c r="BN43" s="101"/>
      <c r="BO43" s="84"/>
      <c r="BP43" s="84"/>
      <c r="BQ43" s="85"/>
    </row>
    <row r="44" spans="1:69" ht="12.75" customHeight="1">
      <c r="A44" s="84"/>
      <c r="B44" s="85"/>
      <c r="C44" s="84"/>
      <c r="D44" s="84"/>
      <c r="E44" s="102" t="s">
        <v>117</v>
      </c>
      <c r="F44" s="102"/>
      <c r="G44" s="102"/>
      <c r="H44" s="102"/>
      <c r="I44" s="102"/>
      <c r="J44" s="102"/>
      <c r="K44" s="102"/>
      <c r="L44" s="102"/>
      <c r="M44" s="102"/>
      <c r="N44" s="102"/>
      <c r="O44" s="102"/>
      <c r="P44" s="102"/>
      <c r="Q44" s="102"/>
      <c r="R44" s="102"/>
      <c r="S44" s="102"/>
      <c r="T44" s="102"/>
      <c r="U44" s="102"/>
      <c r="V44" s="102"/>
      <c r="W44" s="102"/>
      <c r="X44" s="102"/>
      <c r="Y44" s="102"/>
      <c r="Z44" s="102"/>
      <c r="AA44" s="102"/>
      <c r="AB44" s="102"/>
      <c r="AC44" s="102"/>
      <c r="AD44" s="103"/>
      <c r="AE44" s="103"/>
      <c r="AF44" s="103"/>
      <c r="AG44" s="103"/>
      <c r="AH44" s="103"/>
      <c r="AI44" s="103"/>
      <c r="AJ44" s="103"/>
      <c r="AK44" s="104">
        <f>+AK42+AK36</f>
        <v>0</v>
      </c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BL44" s="104"/>
      <c r="BM44" s="104"/>
      <c r="BN44" s="104"/>
      <c r="BO44" s="84"/>
      <c r="BP44" s="84"/>
      <c r="BQ44" s="85"/>
    </row>
    <row r="45" spans="1:69" ht="12.75" customHeight="1">
      <c r="A45" s="84"/>
      <c r="B45" s="85"/>
      <c r="C45" s="84"/>
      <c r="D45" s="84"/>
      <c r="E45" s="105"/>
      <c r="F45" s="105"/>
      <c r="G45" s="105"/>
      <c r="H45" s="105"/>
      <c r="I45" s="105"/>
      <c r="J45" s="105"/>
      <c r="K45" s="105"/>
      <c r="L45" s="105"/>
      <c r="M45" s="105"/>
      <c r="N45" s="105"/>
      <c r="O45" s="105"/>
      <c r="P45" s="105"/>
      <c r="Q45" s="105"/>
      <c r="R45" s="105"/>
      <c r="S45" s="105"/>
      <c r="T45" s="105"/>
      <c r="U45" s="105"/>
      <c r="V45" s="105"/>
      <c r="W45" s="105"/>
      <c r="X45" s="105"/>
      <c r="Y45" s="105"/>
      <c r="Z45" s="105"/>
      <c r="AA45" s="105"/>
      <c r="AB45" s="105"/>
      <c r="AC45" s="105"/>
      <c r="AD45" s="106"/>
      <c r="AE45" s="106"/>
      <c r="AF45" s="106"/>
      <c r="AG45" s="106"/>
      <c r="AH45" s="106"/>
      <c r="AI45" s="106"/>
      <c r="AJ45" s="106"/>
      <c r="AK45" s="107"/>
      <c r="AL45" s="107"/>
      <c r="AM45" s="107"/>
      <c r="AN45" s="107"/>
      <c r="AO45" s="107"/>
      <c r="AP45" s="107"/>
      <c r="AQ45" s="107"/>
      <c r="AR45" s="107"/>
      <c r="AS45" s="107"/>
      <c r="AT45" s="107"/>
      <c r="AU45" s="107"/>
      <c r="AV45" s="107"/>
      <c r="AW45" s="107"/>
      <c r="AX45" s="107"/>
      <c r="AY45" s="107"/>
      <c r="AZ45" s="107"/>
      <c r="BA45" s="107"/>
      <c r="BB45" s="107"/>
      <c r="BC45" s="107"/>
      <c r="BD45" s="107"/>
      <c r="BE45" s="107"/>
      <c r="BF45" s="107"/>
      <c r="BG45" s="107"/>
      <c r="BH45" s="107"/>
      <c r="BI45" s="107"/>
      <c r="BJ45" s="107"/>
      <c r="BK45" s="107"/>
      <c r="BL45" s="107"/>
      <c r="BM45" s="107"/>
      <c r="BN45" s="107"/>
      <c r="BO45" s="84"/>
      <c r="BP45" s="84"/>
      <c r="BQ45" s="85"/>
    </row>
    <row r="46" spans="1:69">
      <c r="A46" s="84"/>
      <c r="B46" s="85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84"/>
      <c r="AQ46" s="84"/>
      <c r="AR46" s="84"/>
      <c r="AS46" s="84"/>
      <c r="AT46" s="84"/>
      <c r="AU46" s="84"/>
      <c r="AV46" s="84"/>
      <c r="AW46" s="84"/>
      <c r="AX46" s="84"/>
      <c r="AY46" s="84"/>
      <c r="AZ46" s="84"/>
      <c r="BA46" s="84"/>
      <c r="BB46" s="84"/>
      <c r="BC46" s="84"/>
      <c r="BD46" s="84"/>
      <c r="BE46" s="84"/>
      <c r="BF46" s="84"/>
      <c r="BG46" s="84"/>
      <c r="BH46" s="84"/>
      <c r="BI46" s="84"/>
      <c r="BJ46" s="84"/>
      <c r="BK46" s="84"/>
      <c r="BL46" s="84"/>
      <c r="BM46" s="84"/>
      <c r="BN46" s="84"/>
      <c r="BO46" s="84"/>
      <c r="BP46" s="84"/>
      <c r="BQ46" s="85"/>
    </row>
    <row r="47" spans="1:69">
      <c r="A47" s="84"/>
      <c r="B47" s="85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84"/>
      <c r="AQ47" s="84"/>
      <c r="AR47" s="84"/>
      <c r="AS47" s="84"/>
      <c r="AT47" s="84"/>
      <c r="AU47" s="84"/>
      <c r="AV47" s="84"/>
      <c r="AW47" s="84"/>
      <c r="AX47" s="84"/>
      <c r="AY47" s="84"/>
      <c r="AZ47" s="84"/>
      <c r="BA47" s="84"/>
      <c r="BB47" s="84"/>
      <c r="BC47" s="84"/>
      <c r="BD47" s="84"/>
      <c r="BE47" s="84"/>
      <c r="BF47" s="84"/>
      <c r="BG47" s="84"/>
      <c r="BH47" s="84"/>
      <c r="BI47" s="84"/>
      <c r="BJ47" s="84"/>
      <c r="BK47" s="84"/>
      <c r="BL47" s="84"/>
      <c r="BM47" s="84"/>
      <c r="BN47" s="84"/>
      <c r="BO47" s="84"/>
      <c r="BP47" s="84"/>
      <c r="BQ47" s="85"/>
    </row>
    <row r="48" spans="1:69">
      <c r="A48" s="84"/>
      <c r="B48" s="85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84"/>
      <c r="AQ48" s="84"/>
      <c r="AR48" s="84"/>
      <c r="AS48" s="84"/>
      <c r="AT48" s="84"/>
      <c r="AU48" s="84"/>
      <c r="AV48" s="84"/>
      <c r="AW48" s="84"/>
      <c r="AX48" s="84"/>
      <c r="AY48" s="84"/>
      <c r="AZ48" s="84"/>
      <c r="BA48" s="84"/>
      <c r="BB48" s="84"/>
      <c r="BC48" s="84"/>
      <c r="BD48" s="84"/>
      <c r="BE48" s="84"/>
      <c r="BF48" s="84"/>
      <c r="BG48" s="84"/>
      <c r="BH48" s="84"/>
      <c r="BI48" s="84"/>
      <c r="BJ48" s="84"/>
      <c r="BK48" s="84"/>
      <c r="BL48" s="84"/>
      <c r="BM48" s="84"/>
      <c r="BN48" s="84"/>
      <c r="BO48" s="84"/>
      <c r="BP48" s="84"/>
      <c r="BQ48" s="85"/>
    </row>
    <row r="49" spans="1:69">
      <c r="A49" s="84"/>
      <c r="B49" s="85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84"/>
      <c r="AQ49" s="84"/>
      <c r="AR49" s="84"/>
      <c r="AS49" s="84"/>
      <c r="AT49" s="84"/>
      <c r="AU49" s="84"/>
      <c r="AV49" s="84"/>
      <c r="AW49" s="84"/>
      <c r="AX49" s="84"/>
      <c r="AY49" s="84"/>
      <c r="AZ49" s="84"/>
      <c r="BA49" s="84"/>
      <c r="BB49" s="84"/>
      <c r="BC49" s="84"/>
      <c r="BD49" s="84"/>
      <c r="BE49" s="84"/>
      <c r="BF49" s="84"/>
      <c r="BG49" s="84"/>
      <c r="BH49" s="84"/>
      <c r="BI49" s="84"/>
      <c r="BJ49" s="84"/>
      <c r="BK49" s="84"/>
      <c r="BL49" s="84"/>
      <c r="BM49" s="84"/>
      <c r="BN49" s="84"/>
      <c r="BO49" s="84"/>
      <c r="BP49" s="84"/>
      <c r="BQ49" s="85"/>
    </row>
    <row r="50" spans="1:69">
      <c r="A50" s="84"/>
      <c r="B50" s="85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84"/>
      <c r="AQ50" s="84"/>
      <c r="AR50" s="84"/>
      <c r="AS50" s="84"/>
      <c r="AT50" s="84"/>
      <c r="AU50" s="84"/>
      <c r="AV50" s="84"/>
      <c r="AW50" s="84"/>
      <c r="AX50" s="84"/>
      <c r="AY50" s="84"/>
      <c r="AZ50" s="84"/>
      <c r="BA50" s="84"/>
      <c r="BB50" s="84"/>
      <c r="BC50" s="84"/>
      <c r="BD50" s="84"/>
      <c r="BE50" s="84"/>
      <c r="BF50" s="84"/>
      <c r="BG50" s="84"/>
      <c r="BH50" s="84"/>
      <c r="BI50" s="84"/>
      <c r="BJ50" s="84"/>
      <c r="BK50" s="84"/>
      <c r="BL50" s="84"/>
      <c r="BM50" s="84"/>
      <c r="BN50" s="84"/>
      <c r="BO50" s="84"/>
      <c r="BP50" s="84"/>
      <c r="BQ50" s="85"/>
    </row>
    <row r="51" spans="1:69">
      <c r="A51" s="84"/>
      <c r="B51" s="85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84"/>
      <c r="AQ51" s="84"/>
      <c r="AR51" s="84"/>
      <c r="AS51" s="84"/>
      <c r="AT51" s="84"/>
      <c r="AU51" s="84"/>
      <c r="AV51" s="84"/>
      <c r="AW51" s="84"/>
      <c r="AX51" s="84"/>
      <c r="AY51" s="84"/>
      <c r="AZ51" s="84"/>
      <c r="BA51" s="84"/>
      <c r="BB51" s="84"/>
      <c r="BC51" s="84"/>
      <c r="BD51" s="84"/>
      <c r="BE51" s="84"/>
      <c r="BF51" s="84"/>
      <c r="BG51" s="84"/>
      <c r="BH51" s="84"/>
      <c r="BI51" s="84"/>
      <c r="BJ51" s="84"/>
      <c r="BK51" s="84"/>
      <c r="BL51" s="84"/>
      <c r="BM51" s="84"/>
      <c r="BN51" s="84"/>
      <c r="BO51" s="84"/>
      <c r="BP51" s="84"/>
      <c r="BQ51" s="85"/>
    </row>
    <row r="52" spans="1:69">
      <c r="A52" s="84"/>
      <c r="B52" s="85"/>
      <c r="C52" s="84"/>
      <c r="D52" s="84"/>
      <c r="E52" s="84"/>
      <c r="F52" s="84"/>
      <c r="G52" s="84"/>
      <c r="H52" s="108" t="s">
        <v>118</v>
      </c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108"/>
      <c r="Y52" s="108"/>
      <c r="Z52" s="108"/>
      <c r="AA52" s="108"/>
      <c r="AB52" s="108"/>
      <c r="AC52" s="108"/>
      <c r="AD52" s="108"/>
      <c r="AE52" s="108"/>
      <c r="AF52" s="84"/>
      <c r="AG52" s="84"/>
      <c r="AH52" s="84"/>
      <c r="AI52" s="84"/>
      <c r="AJ52" s="84"/>
      <c r="AK52" s="84"/>
      <c r="AL52" s="84"/>
      <c r="AM52" s="109"/>
      <c r="AN52" s="108" t="s">
        <v>119</v>
      </c>
      <c r="AO52" s="108"/>
      <c r="AP52" s="108"/>
      <c r="AQ52" s="108"/>
      <c r="AR52" s="108"/>
      <c r="AS52" s="108"/>
      <c r="AT52" s="108"/>
      <c r="AU52" s="108"/>
      <c r="AV52" s="108"/>
      <c r="AW52" s="108"/>
      <c r="AX52" s="108"/>
      <c r="AY52" s="108"/>
      <c r="AZ52" s="108"/>
      <c r="BA52" s="108"/>
      <c r="BB52" s="108"/>
      <c r="BC52" s="108"/>
      <c r="BD52" s="108"/>
      <c r="BE52" s="108"/>
      <c r="BF52" s="108"/>
      <c r="BG52" s="108"/>
      <c r="BH52" s="108"/>
      <c r="BI52" s="108"/>
      <c r="BJ52" s="108"/>
      <c r="BK52" s="108"/>
      <c r="BL52" s="84"/>
      <c r="BM52" s="109"/>
      <c r="BN52" s="84"/>
      <c r="BO52" s="84"/>
      <c r="BP52" s="84"/>
      <c r="BQ52" s="85"/>
    </row>
    <row r="53" spans="1:69">
      <c r="A53" s="84"/>
      <c r="B53" s="85"/>
      <c r="C53" s="84"/>
      <c r="D53" s="84"/>
      <c r="E53" s="84"/>
      <c r="F53" s="84"/>
      <c r="G53" s="84"/>
      <c r="H53" s="110"/>
      <c r="I53" s="110"/>
      <c r="J53" s="110"/>
      <c r="K53" s="110"/>
      <c r="L53" s="110"/>
      <c r="M53" s="110"/>
      <c r="N53" s="110"/>
      <c r="O53" s="110"/>
      <c r="P53" s="110"/>
      <c r="Q53" s="110"/>
      <c r="R53" s="110"/>
      <c r="S53" s="110"/>
      <c r="T53" s="110"/>
      <c r="U53" s="110"/>
      <c r="V53" s="110"/>
      <c r="W53" s="110"/>
      <c r="X53" s="110"/>
      <c r="Y53" s="110"/>
      <c r="Z53" s="110"/>
      <c r="AA53" s="110"/>
      <c r="AB53" s="110"/>
      <c r="AC53" s="110"/>
      <c r="AD53" s="110"/>
      <c r="AE53" s="110"/>
      <c r="AF53" s="84"/>
      <c r="AG53" s="84"/>
      <c r="AH53" s="84"/>
      <c r="AI53" s="84"/>
      <c r="AJ53" s="84"/>
      <c r="AK53" s="84"/>
      <c r="AL53" s="84"/>
      <c r="AM53" s="84"/>
      <c r="AN53" s="110"/>
      <c r="AO53" s="110"/>
      <c r="AP53" s="110"/>
      <c r="AQ53" s="110"/>
      <c r="AR53" s="110"/>
      <c r="AS53" s="110"/>
      <c r="AT53" s="110"/>
      <c r="AU53" s="110"/>
      <c r="AV53" s="110"/>
      <c r="AW53" s="110"/>
      <c r="AX53" s="110"/>
      <c r="AY53" s="110"/>
      <c r="AZ53" s="110"/>
      <c r="BA53" s="110"/>
      <c r="BB53" s="110"/>
      <c r="BC53" s="110"/>
      <c r="BD53" s="110"/>
      <c r="BE53" s="110"/>
      <c r="BF53" s="110"/>
      <c r="BG53" s="110"/>
      <c r="BH53" s="110"/>
      <c r="BI53" s="110"/>
      <c r="BJ53" s="110"/>
      <c r="BK53" s="110"/>
      <c r="BL53" s="84"/>
      <c r="BM53" s="109"/>
      <c r="BN53" s="84"/>
      <c r="BO53" s="84"/>
      <c r="BP53" s="84"/>
      <c r="BQ53" s="85"/>
    </row>
    <row r="54" spans="1:69">
      <c r="A54" s="84"/>
      <c r="B54" s="85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84"/>
      <c r="AQ54" s="84"/>
      <c r="AR54" s="84"/>
      <c r="AS54" s="84"/>
      <c r="AT54" s="84"/>
      <c r="AU54" s="84"/>
      <c r="AV54" s="84"/>
      <c r="AW54" s="84"/>
      <c r="AX54" s="84"/>
      <c r="AY54" s="84"/>
      <c r="AZ54" s="84"/>
      <c r="BA54" s="84"/>
      <c r="BB54" s="84"/>
      <c r="BC54" s="84"/>
      <c r="BD54" s="84"/>
      <c r="BE54" s="84"/>
      <c r="BF54" s="84"/>
      <c r="BG54" s="84"/>
      <c r="BH54" s="84"/>
      <c r="BI54" s="84"/>
      <c r="BJ54" s="84"/>
      <c r="BK54" s="84"/>
      <c r="BL54" s="84"/>
      <c r="BM54" s="84"/>
      <c r="BN54" s="84"/>
      <c r="BO54" s="84"/>
      <c r="BP54" s="84"/>
      <c r="BQ54" s="85"/>
    </row>
    <row r="55" spans="1:69">
      <c r="A55" s="84"/>
      <c r="B55" s="85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84"/>
      <c r="AQ55" s="84"/>
      <c r="AR55" s="84"/>
      <c r="AS55" s="84"/>
      <c r="AT55" s="84"/>
      <c r="AU55" s="84"/>
      <c r="AV55" s="84"/>
      <c r="AW55" s="84"/>
      <c r="AX55" s="84"/>
      <c r="AY55" s="84"/>
      <c r="AZ55" s="84"/>
      <c r="BA55" s="84"/>
      <c r="BB55" s="84"/>
      <c r="BC55" s="84"/>
      <c r="BD55" s="84"/>
      <c r="BE55" s="84"/>
      <c r="BF55" s="84"/>
      <c r="BG55" s="84"/>
      <c r="BH55" s="84"/>
      <c r="BI55" s="84"/>
      <c r="BJ55" s="84"/>
      <c r="BK55" s="84"/>
      <c r="BL55" s="84"/>
      <c r="BM55" s="84"/>
      <c r="BN55" s="84"/>
      <c r="BO55" s="84"/>
      <c r="BP55" s="84"/>
      <c r="BQ55" s="85"/>
    </row>
    <row r="56" spans="1:69">
      <c r="A56" s="84"/>
      <c r="B56" s="85"/>
      <c r="C56" s="111" t="s">
        <v>120</v>
      </c>
      <c r="D56" s="111"/>
      <c r="E56" s="111"/>
      <c r="F56" s="111"/>
      <c r="G56" s="111"/>
      <c r="H56" s="111"/>
      <c r="I56" s="111"/>
      <c r="J56" s="111"/>
      <c r="K56" s="111"/>
      <c r="L56" s="111"/>
      <c r="M56" s="111"/>
      <c r="N56" s="111"/>
      <c r="O56" s="111"/>
      <c r="P56" s="111"/>
      <c r="Q56" s="111"/>
      <c r="R56" s="111"/>
      <c r="S56" s="111"/>
      <c r="T56" s="111"/>
      <c r="U56" s="111"/>
      <c r="V56" s="111"/>
      <c r="W56" s="111"/>
      <c r="X56" s="111"/>
      <c r="Y56" s="111"/>
      <c r="Z56" s="111"/>
      <c r="AA56" s="111"/>
      <c r="AB56" s="111"/>
      <c r="AC56" s="111"/>
      <c r="AD56" s="111"/>
      <c r="AE56" s="111"/>
      <c r="AF56" s="111"/>
      <c r="AG56" s="111"/>
      <c r="AH56" s="111"/>
      <c r="AI56" s="111"/>
      <c r="AJ56" s="111"/>
      <c r="AK56" s="111"/>
      <c r="AL56" s="111"/>
      <c r="AM56" s="111"/>
      <c r="AN56" s="111"/>
      <c r="AO56" s="111"/>
      <c r="AP56" s="111"/>
      <c r="AQ56" s="111"/>
      <c r="AR56" s="111"/>
      <c r="AS56" s="111"/>
      <c r="AT56" s="111"/>
      <c r="AU56" s="111"/>
      <c r="AV56" s="111"/>
      <c r="AW56" s="111"/>
      <c r="AX56" s="111"/>
      <c r="AY56" s="111"/>
      <c r="AZ56" s="111"/>
      <c r="BA56" s="111"/>
      <c r="BB56" s="111"/>
      <c r="BC56" s="111"/>
      <c r="BD56" s="111"/>
      <c r="BE56" s="111"/>
      <c r="BF56" s="111"/>
      <c r="BG56" s="111"/>
      <c r="BH56" s="111"/>
      <c r="BI56" s="111"/>
      <c r="BJ56" s="111"/>
      <c r="BK56" s="111"/>
      <c r="BL56" s="111"/>
      <c r="BM56" s="111"/>
      <c r="BN56" s="111"/>
      <c r="BO56" s="111"/>
      <c r="BP56" s="111"/>
      <c r="BQ56" s="85"/>
    </row>
    <row r="57" spans="1:69">
      <c r="A57" s="84"/>
      <c r="B57" s="85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84"/>
      <c r="AQ57" s="84"/>
      <c r="AR57" s="84"/>
      <c r="AS57" s="84"/>
      <c r="AT57" s="84"/>
      <c r="AU57" s="84"/>
      <c r="AV57" s="84"/>
      <c r="AW57" s="84"/>
      <c r="AX57" s="84"/>
      <c r="AY57" s="84"/>
      <c r="AZ57" s="84"/>
      <c r="BA57" s="84"/>
      <c r="BB57" s="84"/>
      <c r="BC57" s="84"/>
      <c r="BD57" s="84"/>
      <c r="BE57" s="84"/>
      <c r="BF57" s="84"/>
      <c r="BG57" s="84"/>
      <c r="BH57" s="84"/>
      <c r="BI57" s="84"/>
      <c r="BJ57" s="84"/>
      <c r="BK57" s="84"/>
      <c r="BL57" s="84"/>
      <c r="BM57" s="84"/>
      <c r="BN57" s="84"/>
      <c r="BO57" s="84"/>
      <c r="BP57" s="84"/>
      <c r="BQ57" s="85"/>
    </row>
    <row r="58" spans="1:69">
      <c r="A58" s="84"/>
      <c r="B58" s="85"/>
      <c r="C58" s="85"/>
      <c r="D58" s="85"/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5"/>
      <c r="BG58" s="85"/>
      <c r="BH58" s="85"/>
      <c r="BI58" s="85"/>
      <c r="BJ58" s="85"/>
      <c r="BK58" s="85"/>
      <c r="BL58" s="85"/>
      <c r="BM58" s="85"/>
      <c r="BN58" s="85"/>
      <c r="BO58" s="85"/>
      <c r="BP58" s="85"/>
      <c r="BQ58" s="85"/>
    </row>
    <row r="59" spans="1:69" hidden="1">
      <c r="A59" s="84"/>
    </row>
    <row r="60" spans="1:69" hidden="1">
      <c r="A60" s="84"/>
    </row>
    <row r="61" spans="1:69" hidden="1">
      <c r="A61" s="84"/>
    </row>
    <row r="62" spans="1:69" hidden="1">
      <c r="A62" s="84"/>
    </row>
    <row r="63" spans="1:69" hidden="1">
      <c r="A63" s="84"/>
    </row>
    <row r="64" spans="1:69" hidden="1">
      <c r="A64" s="84"/>
    </row>
    <row r="65" spans="1:1" hidden="1">
      <c r="A65" s="84"/>
    </row>
    <row r="66" spans="1:1" hidden="1">
      <c r="A66" s="84"/>
    </row>
    <row r="67" spans="1:1" hidden="1">
      <c r="A67" s="84"/>
    </row>
    <row r="68" spans="1:1" hidden="1">
      <c r="A68" s="84"/>
    </row>
    <row r="69" spans="1:1"/>
    <row r="70" spans="1:1"/>
    <row r="71" spans="1:1"/>
    <row r="72" spans="1:1"/>
    <row r="73" spans="1:1"/>
  </sheetData>
  <mergeCells count="35">
    <mergeCell ref="C56:BP56"/>
    <mergeCell ref="E42:AC43"/>
    <mergeCell ref="AD42:AJ43"/>
    <mergeCell ref="AK42:BN43"/>
    <mergeCell ref="E44:AC45"/>
    <mergeCell ref="AK44:BN45"/>
    <mergeCell ref="H52:AE53"/>
    <mergeCell ref="AN52:BK53"/>
    <mergeCell ref="E36:AC37"/>
    <mergeCell ref="AK36:BN37"/>
    <mergeCell ref="E38:AC39"/>
    <mergeCell ref="AK38:BN39"/>
    <mergeCell ref="E40:AC41"/>
    <mergeCell ref="AK40:BN41"/>
    <mergeCell ref="E30:AC31"/>
    <mergeCell ref="AK30:BN31"/>
    <mergeCell ref="E32:AC33"/>
    <mergeCell ref="AK32:BN33"/>
    <mergeCell ref="E34:AC35"/>
    <mergeCell ref="AD34:AJ35"/>
    <mergeCell ref="AK34:BN35"/>
    <mergeCell ref="L20:AA20"/>
    <mergeCell ref="AB20:AQ20"/>
    <mergeCell ref="AR20:BG20"/>
    <mergeCell ref="E26:AC27"/>
    <mergeCell ref="AK26:BN27"/>
    <mergeCell ref="E28:AC29"/>
    <mergeCell ref="AK28:BN29"/>
    <mergeCell ref="C8:BP9"/>
    <mergeCell ref="C11:BP12"/>
    <mergeCell ref="D16:S16"/>
    <mergeCell ref="U16:BN16"/>
    <mergeCell ref="L19:AA19"/>
    <mergeCell ref="AB19:AQ19"/>
    <mergeCell ref="AR19:BG19"/>
  </mergeCells>
  <pageMargins left="0.2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J15"/>
  <sheetViews>
    <sheetView zoomScale="70" zoomScaleNormal="70" zoomScaleSheetLayoutView="72" workbookViewId="0">
      <selection activeCell="A5" sqref="A5:H5"/>
    </sheetView>
  </sheetViews>
  <sheetFormatPr baseColWidth="10" defaultColWidth="10.140625" defaultRowHeight="15"/>
  <cols>
    <col min="1" max="1" width="6.42578125" style="5" customWidth="1"/>
    <col min="2" max="2" width="34.42578125" style="6" customWidth="1"/>
    <col min="3" max="3" width="11.7109375" style="7" customWidth="1"/>
    <col min="4" max="4" width="17.7109375" style="6" customWidth="1"/>
    <col min="5" max="5" width="20.140625" style="6" customWidth="1"/>
    <col min="6" max="6" width="17.7109375" style="8" customWidth="1"/>
    <col min="7" max="7" width="17.7109375" style="7" customWidth="1"/>
    <col min="8" max="8" width="19" style="8" customWidth="1"/>
    <col min="9" max="239" width="11.42578125" style="6" customWidth="1"/>
    <col min="240" max="16384" width="10.140625" style="10"/>
  </cols>
  <sheetData>
    <row r="1" spans="1:244" ht="14.45" customHeight="1">
      <c r="A1" s="69" t="s">
        <v>36</v>
      </c>
      <c r="B1" s="69"/>
      <c r="C1" s="69"/>
      <c r="D1" s="69"/>
      <c r="E1" s="69"/>
      <c r="F1" s="69"/>
      <c r="G1" s="70"/>
      <c r="H1" s="70"/>
    </row>
    <row r="2" spans="1:244" ht="33.6" customHeight="1">
      <c r="A2" s="69"/>
      <c r="B2" s="69"/>
      <c r="C2" s="69"/>
      <c r="D2" s="69"/>
      <c r="E2" s="69"/>
      <c r="F2" s="69"/>
      <c r="G2" s="70"/>
      <c r="H2" s="70"/>
    </row>
    <row r="3" spans="1:244" ht="19.149999999999999" customHeight="1">
      <c r="A3" s="71" t="s">
        <v>37</v>
      </c>
      <c r="B3" s="71"/>
      <c r="C3" s="71" t="s">
        <v>33</v>
      </c>
      <c r="D3" s="71"/>
      <c r="E3" s="72" t="s">
        <v>35</v>
      </c>
      <c r="F3" s="72"/>
      <c r="G3" s="70"/>
      <c r="H3" s="70"/>
    </row>
    <row r="4" spans="1:244" ht="14.45" customHeight="1">
      <c r="A4" s="1"/>
      <c r="B4" s="2"/>
      <c r="C4" s="3"/>
      <c r="D4" s="4"/>
      <c r="E4" s="37"/>
    </row>
    <row r="5" spans="1:244" ht="22.9" customHeight="1">
      <c r="A5" s="67" t="s">
        <v>122</v>
      </c>
      <c r="B5" s="67"/>
      <c r="C5" s="67"/>
      <c r="D5" s="67"/>
      <c r="E5" s="67"/>
      <c r="F5" s="67"/>
      <c r="G5" s="67"/>
      <c r="H5" s="67"/>
    </row>
    <row r="6" spans="1:244" ht="8.4499999999999993" customHeight="1"/>
    <row r="7" spans="1:244" ht="19.149999999999999" customHeight="1">
      <c r="A7" s="68" t="s">
        <v>20</v>
      </c>
      <c r="B7" s="68"/>
      <c r="C7" s="68"/>
      <c r="D7" s="68"/>
      <c r="E7" s="68"/>
      <c r="F7" s="68"/>
      <c r="G7" s="68"/>
      <c r="H7" s="68"/>
    </row>
    <row r="8" spans="1:244" s="6" customFormat="1" ht="60.75" customHeight="1">
      <c r="A8" s="16"/>
      <c r="B8" s="18" t="s">
        <v>19</v>
      </c>
      <c r="C8" s="18" t="s">
        <v>21</v>
      </c>
      <c r="D8" s="38" t="s">
        <v>30</v>
      </c>
      <c r="E8" s="38" t="s">
        <v>17</v>
      </c>
      <c r="F8" s="38" t="s">
        <v>10</v>
      </c>
      <c r="G8" s="38" t="s">
        <v>22</v>
      </c>
      <c r="H8" s="38" t="s">
        <v>31</v>
      </c>
    </row>
    <row r="9" spans="1:244" s="12" customFormat="1" ht="30" customHeight="1">
      <c r="A9" s="51" t="s">
        <v>38</v>
      </c>
      <c r="B9" s="52" t="s">
        <v>18</v>
      </c>
      <c r="C9" s="39" t="s">
        <v>0</v>
      </c>
      <c r="D9" s="14">
        <f>+Genérico!K17</f>
        <v>0</v>
      </c>
      <c r="E9" s="19">
        <f>+Genérico!K18</f>
        <v>0</v>
      </c>
      <c r="F9" s="14">
        <f>+(D9+E9)*0.22</f>
        <v>0</v>
      </c>
      <c r="G9" s="14">
        <f>+Genérico!K21</f>
        <v>0</v>
      </c>
      <c r="H9" s="48">
        <f>+SUM(D9:G9)</f>
        <v>0</v>
      </c>
      <c r="I9" s="50"/>
    </row>
    <row r="10" spans="1:244" s="12" customFormat="1" ht="38.25" customHeight="1">
      <c r="A10" s="51" t="s">
        <v>40</v>
      </c>
      <c r="B10" s="53" t="s">
        <v>41</v>
      </c>
      <c r="C10" s="39" t="s">
        <v>0</v>
      </c>
      <c r="D10" s="14">
        <f>+'Sector VERDE'!L29</f>
        <v>0</v>
      </c>
      <c r="E10" s="19">
        <f>+'Sector VERDE'!L30</f>
        <v>0</v>
      </c>
      <c r="F10" s="14">
        <f t="shared" ref="F10:F13" si="0">+(D10+E10)*0.22</f>
        <v>0</v>
      </c>
      <c r="G10" s="14">
        <f>+'Sector VERDE'!L33</f>
        <v>0</v>
      </c>
      <c r="H10" s="48">
        <f t="shared" ref="H10:H13" si="1">+SUM(D10:G10)</f>
        <v>0</v>
      </c>
      <c r="I10" s="50"/>
      <c r="IF10" s="13"/>
      <c r="IG10" s="13"/>
      <c r="IH10" s="13"/>
      <c r="II10" s="13"/>
      <c r="IJ10" s="13"/>
    </row>
    <row r="11" spans="1:244" s="12" customFormat="1" ht="39.75" customHeight="1">
      <c r="A11" s="51" t="s">
        <v>42</v>
      </c>
      <c r="B11" s="53" t="s">
        <v>43</v>
      </c>
      <c r="C11" s="39" t="s">
        <v>0</v>
      </c>
      <c r="D11" s="14">
        <f>+'Sector AMARILLO'!L28</f>
        <v>0</v>
      </c>
      <c r="E11" s="19">
        <f>+'Sector AMARILLO'!L29</f>
        <v>0</v>
      </c>
      <c r="F11" s="14">
        <f t="shared" si="0"/>
        <v>0</v>
      </c>
      <c r="G11" s="14">
        <f>+'Sector AMARILLO'!L32</f>
        <v>0</v>
      </c>
      <c r="H11" s="48">
        <f t="shared" si="1"/>
        <v>0</v>
      </c>
      <c r="I11" s="50"/>
      <c r="IF11" s="13"/>
      <c r="IG11" s="13"/>
      <c r="IH11" s="13"/>
      <c r="II11" s="13"/>
      <c r="IJ11" s="13"/>
    </row>
    <row r="12" spans="1:244" s="12" customFormat="1" ht="39.75" customHeight="1">
      <c r="A12" s="51" t="s">
        <v>44</v>
      </c>
      <c r="B12" s="53" t="s">
        <v>45</v>
      </c>
      <c r="C12" s="39" t="s">
        <v>0</v>
      </c>
      <c r="D12" s="14">
        <f>+'Sector ROJO'!L26</f>
        <v>0</v>
      </c>
      <c r="E12" s="19">
        <f>+'Sector ROJO'!L27</f>
        <v>0</v>
      </c>
      <c r="F12" s="14">
        <f t="shared" si="0"/>
        <v>0</v>
      </c>
      <c r="G12" s="14">
        <f>+'Sector ROJO'!L30</f>
        <v>0</v>
      </c>
      <c r="H12" s="48">
        <f t="shared" si="1"/>
        <v>0</v>
      </c>
      <c r="I12" s="50"/>
      <c r="IF12" s="13"/>
      <c r="IG12" s="13"/>
      <c r="IH12" s="13"/>
      <c r="II12" s="13"/>
      <c r="IJ12" s="13"/>
    </row>
    <row r="13" spans="1:244" s="12" customFormat="1" ht="28.35" customHeight="1">
      <c r="A13" s="51" t="s">
        <v>46</v>
      </c>
      <c r="B13" s="53" t="s">
        <v>100</v>
      </c>
      <c r="C13" s="39" t="s">
        <v>0</v>
      </c>
      <c r="D13" s="14">
        <f>+INSTALACIONES!K13</f>
        <v>0</v>
      </c>
      <c r="E13" s="19">
        <f>+INSTALACIONES!K14</f>
        <v>0</v>
      </c>
      <c r="F13" s="14">
        <f t="shared" si="0"/>
        <v>0</v>
      </c>
      <c r="G13" s="14">
        <f>+INSTALACIONES!K17</f>
        <v>0</v>
      </c>
      <c r="H13" s="48">
        <f t="shared" si="1"/>
        <v>0</v>
      </c>
      <c r="I13" s="50"/>
      <c r="IF13" s="13"/>
      <c r="IG13" s="13"/>
      <c r="IH13" s="13"/>
      <c r="II13" s="13"/>
      <c r="IJ13" s="13"/>
    </row>
    <row r="14" spans="1:244">
      <c r="A14" s="22"/>
      <c r="B14" s="23"/>
      <c r="C14" s="24"/>
      <c r="D14" s="25"/>
      <c r="E14" s="24"/>
      <c r="F14" s="27"/>
      <c r="G14" s="33"/>
      <c r="H14" s="27"/>
    </row>
    <row r="15" spans="1:244" s="41" customFormat="1" ht="21" customHeight="1">
      <c r="A15" s="66" t="s">
        <v>23</v>
      </c>
      <c r="B15" s="66"/>
      <c r="C15" s="46" t="s">
        <v>0</v>
      </c>
      <c r="D15" s="47">
        <f>SUM(D9:D14)</f>
        <v>0</v>
      </c>
      <c r="E15" s="47">
        <f>SUM(E9:E14)</f>
        <v>0</v>
      </c>
      <c r="F15" s="47">
        <f>SUM(F9:F14)</f>
        <v>0</v>
      </c>
      <c r="G15" s="47">
        <f>SUM(G9:G14)</f>
        <v>0</v>
      </c>
      <c r="H15" s="49">
        <f>SUM(H9:H14)</f>
        <v>0</v>
      </c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/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/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/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40"/>
      <c r="CK15" s="40"/>
      <c r="CL15" s="40"/>
      <c r="CM15" s="40"/>
      <c r="CN15" s="40"/>
      <c r="CO15" s="40"/>
      <c r="CP15" s="40"/>
      <c r="CQ15" s="40"/>
      <c r="CR15" s="40"/>
      <c r="CS15" s="40"/>
      <c r="CT15" s="40"/>
      <c r="CU15" s="40"/>
      <c r="CV15" s="40"/>
      <c r="CW15" s="40"/>
      <c r="CX15" s="40"/>
      <c r="CY15" s="40"/>
      <c r="CZ15" s="40"/>
      <c r="DA15" s="40"/>
      <c r="DB15" s="40"/>
      <c r="DC15" s="40"/>
      <c r="DD15" s="40"/>
      <c r="DE15" s="40"/>
      <c r="DF15" s="40"/>
      <c r="DG15" s="40"/>
      <c r="DH15" s="40"/>
      <c r="DI15" s="40"/>
      <c r="DJ15" s="40"/>
      <c r="DK15" s="40"/>
      <c r="DL15" s="40"/>
      <c r="DM15" s="40"/>
      <c r="DN15" s="40"/>
      <c r="DO15" s="40"/>
      <c r="DP15" s="40"/>
      <c r="DQ15" s="40"/>
      <c r="DR15" s="40"/>
      <c r="DS15" s="40"/>
      <c r="DT15" s="40"/>
      <c r="DU15" s="40"/>
      <c r="DV15" s="40"/>
      <c r="DW15" s="40"/>
      <c r="DX15" s="40"/>
      <c r="DY15" s="40"/>
      <c r="DZ15" s="40"/>
      <c r="EA15" s="40"/>
      <c r="EB15" s="40"/>
      <c r="EC15" s="40"/>
      <c r="ED15" s="40"/>
      <c r="EE15" s="40"/>
      <c r="EF15" s="40"/>
      <c r="EG15" s="40"/>
      <c r="EH15" s="40"/>
      <c r="EI15" s="40"/>
      <c r="EJ15" s="40"/>
      <c r="EK15" s="40"/>
      <c r="EL15" s="40"/>
      <c r="EM15" s="40"/>
      <c r="EN15" s="40"/>
      <c r="EO15" s="40"/>
      <c r="EP15" s="40"/>
      <c r="EQ15" s="40"/>
      <c r="ER15" s="40"/>
      <c r="ES15" s="40"/>
      <c r="ET15" s="40"/>
      <c r="EU15" s="40"/>
      <c r="EV15" s="40"/>
      <c r="EW15" s="40"/>
      <c r="EX15" s="40"/>
      <c r="EY15" s="40"/>
      <c r="EZ15" s="40"/>
      <c r="FA15" s="40"/>
      <c r="FB15" s="40"/>
      <c r="FC15" s="40"/>
      <c r="FD15" s="40"/>
      <c r="FE15" s="40"/>
      <c r="FF15" s="40"/>
      <c r="FG15" s="40"/>
      <c r="FH15" s="40"/>
      <c r="FI15" s="40"/>
      <c r="FJ15" s="40"/>
      <c r="FK15" s="40"/>
      <c r="FL15" s="40"/>
      <c r="FM15" s="40"/>
      <c r="FN15" s="40"/>
      <c r="FO15" s="40"/>
      <c r="FP15" s="40"/>
      <c r="FQ15" s="40"/>
      <c r="FR15" s="40"/>
      <c r="FS15" s="40"/>
      <c r="FT15" s="40"/>
      <c r="FU15" s="40"/>
      <c r="FV15" s="40"/>
      <c r="FW15" s="40"/>
      <c r="FX15" s="40"/>
      <c r="FY15" s="40"/>
      <c r="FZ15" s="40"/>
      <c r="GA15" s="40"/>
      <c r="GB15" s="40"/>
      <c r="GC15" s="40"/>
      <c r="GD15" s="40"/>
      <c r="GE15" s="40"/>
      <c r="GF15" s="40"/>
      <c r="GG15" s="40"/>
      <c r="GH15" s="40"/>
      <c r="GI15" s="40"/>
      <c r="GJ15" s="40"/>
      <c r="GK15" s="40"/>
      <c r="GL15" s="40"/>
      <c r="GM15" s="40"/>
      <c r="GN15" s="40"/>
      <c r="GO15" s="40"/>
      <c r="GP15" s="40"/>
      <c r="GQ15" s="40"/>
      <c r="GR15" s="40"/>
      <c r="GS15" s="40"/>
      <c r="GT15" s="40"/>
      <c r="GU15" s="40"/>
      <c r="GV15" s="40"/>
      <c r="GW15" s="40"/>
      <c r="GX15" s="40"/>
      <c r="GY15" s="40"/>
      <c r="GZ15" s="40"/>
      <c r="HA15" s="40"/>
      <c r="HB15" s="40"/>
      <c r="HC15" s="40"/>
      <c r="HD15" s="40"/>
      <c r="HE15" s="40"/>
      <c r="HF15" s="40"/>
      <c r="HG15" s="40"/>
      <c r="HH15" s="40"/>
      <c r="HI15" s="40"/>
      <c r="HJ15" s="40"/>
      <c r="HK15" s="40"/>
      <c r="HL15" s="40"/>
      <c r="HM15" s="40"/>
      <c r="HN15" s="40"/>
      <c r="HO15" s="40"/>
      <c r="HP15" s="40"/>
      <c r="HQ15" s="40"/>
      <c r="HR15" s="40"/>
      <c r="HS15" s="40"/>
      <c r="HT15" s="40"/>
      <c r="HU15" s="40"/>
      <c r="HV15" s="40"/>
      <c r="HW15" s="40"/>
      <c r="HX15" s="40"/>
      <c r="HY15" s="40"/>
      <c r="HZ15" s="40"/>
      <c r="IA15" s="40"/>
      <c r="IB15" s="40"/>
      <c r="IC15" s="40"/>
      <c r="ID15" s="40"/>
      <c r="IE15" s="40"/>
    </row>
  </sheetData>
  <sheetProtection selectLockedCells="1" selectUnlockedCells="1"/>
  <mergeCells count="8">
    <mergeCell ref="A15:B15"/>
    <mergeCell ref="A5:H5"/>
    <mergeCell ref="A7:H7"/>
    <mergeCell ref="A1:F2"/>
    <mergeCell ref="G1:H3"/>
    <mergeCell ref="A3:B3"/>
    <mergeCell ref="C3:D3"/>
    <mergeCell ref="E3:F3"/>
  </mergeCells>
  <pageMargins left="0.39370078740157483" right="0.39370078740157483" top="0.39370078740157483" bottom="0.39370078740157483" header="0.51181102362204722" footer="0.51181102362204722"/>
  <pageSetup paperSize="9" scale="95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79998168889431442"/>
    <pageSetUpPr fitToPage="1"/>
  </sheetPr>
  <dimension ref="A1:IV23"/>
  <sheetViews>
    <sheetView view="pageBreakPreview" zoomScale="90" zoomScaleNormal="90" zoomScaleSheetLayoutView="90" workbookViewId="0">
      <selection activeCell="A5" sqref="A5:K5"/>
    </sheetView>
  </sheetViews>
  <sheetFormatPr baseColWidth="10" defaultColWidth="10.140625" defaultRowHeight="15"/>
  <cols>
    <col min="1" max="1" width="6.42578125" style="5" customWidth="1"/>
    <col min="2" max="2" width="45.28515625" style="6" customWidth="1"/>
    <col min="3" max="3" width="9.7109375" style="7" customWidth="1"/>
    <col min="4" max="4" width="8.85546875" style="6" customWidth="1"/>
    <col min="5" max="5" width="8.140625" style="6" customWidth="1"/>
    <col min="6" max="6" width="4.140625" style="7" customWidth="1"/>
    <col min="7" max="7" width="11.7109375" style="8" customWidth="1"/>
    <col min="8" max="8" width="4.42578125" style="7" customWidth="1"/>
    <col min="9" max="9" width="13.5703125" style="7" customWidth="1"/>
    <col min="10" max="10" width="4.28515625" style="7" customWidth="1"/>
    <col min="11" max="11" width="13.140625" style="8" customWidth="1"/>
    <col min="12" max="12" width="11.42578125" style="9" customWidth="1"/>
    <col min="13" max="251" width="11.42578125" style="6" customWidth="1"/>
    <col min="252" max="16384" width="10.140625" style="10"/>
  </cols>
  <sheetData>
    <row r="1" spans="1:256" ht="14.45" customHeight="1">
      <c r="A1" s="73" t="str">
        <f>+'Cuadro Resumen'!A1:F2</f>
        <v>PROYECTO: RECUPERACIÓN DE ESTRUCTURAS DE HORMIGÓN ARMADO</v>
      </c>
      <c r="B1" s="73"/>
      <c r="C1" s="73"/>
      <c r="D1" s="73"/>
      <c r="E1" s="73"/>
      <c r="F1" s="73"/>
      <c r="G1" s="73"/>
      <c r="H1" s="74"/>
      <c r="I1" s="70"/>
      <c r="J1" s="70"/>
      <c r="K1" s="70"/>
    </row>
    <row r="2" spans="1:256" ht="33.6" customHeight="1">
      <c r="A2" s="73"/>
      <c r="B2" s="73"/>
      <c r="C2" s="73"/>
      <c r="D2" s="73"/>
      <c r="E2" s="73"/>
      <c r="F2" s="73"/>
      <c r="G2" s="73"/>
      <c r="H2" s="74"/>
      <c r="I2" s="70"/>
      <c r="J2" s="70"/>
      <c r="K2" s="70"/>
    </row>
    <row r="3" spans="1:256" ht="19.149999999999999" customHeight="1">
      <c r="A3" s="71" t="str">
        <f>+'Cuadro Resumen'!A3:B3</f>
        <v>Código:MSA-DEC 002-GEP-RUB-001</v>
      </c>
      <c r="B3" s="71"/>
      <c r="C3" s="71" t="str">
        <f>+'Cuadro Resumen'!C3:D3</f>
        <v xml:space="preserve">  Revisión: 1</v>
      </c>
      <c r="D3" s="71"/>
      <c r="E3" s="72" t="str">
        <f>+'Cuadro Resumen'!E3:F3</f>
        <v>Fecha: Ene 23</v>
      </c>
      <c r="F3" s="72"/>
      <c r="G3" s="72"/>
      <c r="H3" s="74"/>
      <c r="I3" s="70"/>
      <c r="J3" s="70"/>
      <c r="K3" s="70"/>
    </row>
    <row r="4" spans="1:256" ht="14.45" customHeight="1">
      <c r="A4" s="1"/>
      <c r="B4" s="2"/>
      <c r="C4" s="3"/>
      <c r="D4" s="4"/>
      <c r="E4" s="75"/>
      <c r="F4" s="75"/>
    </row>
    <row r="5" spans="1:256" ht="22.9" customHeight="1">
      <c r="A5" s="67" t="s">
        <v>122</v>
      </c>
      <c r="B5" s="67"/>
      <c r="C5" s="67"/>
      <c r="D5" s="67"/>
      <c r="E5" s="67"/>
      <c r="F5" s="67"/>
      <c r="G5" s="67"/>
      <c r="H5" s="67"/>
      <c r="I5" s="67"/>
      <c r="J5" s="67"/>
      <c r="K5" s="67"/>
    </row>
    <row r="6" spans="1:256" ht="8.4499999999999993" customHeight="1"/>
    <row r="7" spans="1:256" ht="16.5" customHeight="1">
      <c r="A7" s="68" t="s">
        <v>101</v>
      </c>
      <c r="B7" s="68"/>
      <c r="C7" s="68"/>
      <c r="D7" s="68"/>
      <c r="E7" s="68"/>
      <c r="F7" s="68"/>
      <c r="G7" s="68"/>
      <c r="H7" s="68"/>
      <c r="I7" s="68"/>
      <c r="J7" s="68"/>
      <c r="K7" s="68"/>
    </row>
    <row r="8" spans="1:256" s="6" customFormat="1" ht="33.75" customHeight="1">
      <c r="A8" s="16" t="s">
        <v>1</v>
      </c>
      <c r="B8" s="17" t="s">
        <v>2</v>
      </c>
      <c r="C8" s="18" t="s">
        <v>3</v>
      </c>
      <c r="D8" s="18" t="s">
        <v>4</v>
      </c>
      <c r="E8" s="18" t="s">
        <v>5</v>
      </c>
      <c r="F8" s="76" t="s">
        <v>6</v>
      </c>
      <c r="G8" s="76"/>
      <c r="H8" s="77" t="s">
        <v>7</v>
      </c>
      <c r="I8" s="77"/>
      <c r="J8" s="77" t="s">
        <v>8</v>
      </c>
      <c r="K8" s="77"/>
    </row>
    <row r="9" spans="1:256" s="12" customFormat="1" ht="30" customHeight="1">
      <c r="A9" s="54">
        <v>1.01</v>
      </c>
      <c r="B9" s="55" t="s">
        <v>39</v>
      </c>
      <c r="C9" s="56">
        <v>1</v>
      </c>
      <c r="D9" s="56" t="s">
        <v>32</v>
      </c>
      <c r="E9" s="57"/>
      <c r="F9" s="58" t="s">
        <v>0</v>
      </c>
      <c r="G9" s="59"/>
      <c r="H9" s="58" t="s">
        <v>0</v>
      </c>
      <c r="I9" s="60">
        <f t="shared" ref="I9:I14" si="0">K9*E9</f>
        <v>0</v>
      </c>
      <c r="J9" s="58" t="s">
        <v>0</v>
      </c>
      <c r="K9" s="60">
        <f t="shared" ref="K9:K14" si="1">G9*C9</f>
        <v>0</v>
      </c>
    </row>
    <row r="10" spans="1:256" s="12" customFormat="1" ht="28.35" customHeight="1">
      <c r="A10" s="54">
        <v>1.02</v>
      </c>
      <c r="B10" s="55" t="s">
        <v>47</v>
      </c>
      <c r="C10" s="56">
        <v>1</v>
      </c>
      <c r="D10" s="56" t="s">
        <v>32</v>
      </c>
      <c r="E10" s="57"/>
      <c r="F10" s="58" t="s">
        <v>0</v>
      </c>
      <c r="G10" s="59"/>
      <c r="H10" s="58" t="s">
        <v>0</v>
      </c>
      <c r="I10" s="60">
        <f t="shared" si="0"/>
        <v>0</v>
      </c>
      <c r="J10" s="58" t="s">
        <v>0</v>
      </c>
      <c r="K10" s="60">
        <f t="shared" si="1"/>
        <v>0</v>
      </c>
      <c r="L10" s="13"/>
      <c r="M10" s="13"/>
      <c r="N10" s="13"/>
      <c r="IR10" s="13"/>
      <c r="IS10" s="13"/>
      <c r="IT10" s="13"/>
      <c r="IU10" s="13"/>
      <c r="IV10" s="13"/>
    </row>
    <row r="11" spans="1:256" s="12" customFormat="1" ht="28.35" customHeight="1">
      <c r="A11" s="54">
        <v>1.03</v>
      </c>
      <c r="B11" s="55" t="s">
        <v>48</v>
      </c>
      <c r="C11" s="56">
        <v>5</v>
      </c>
      <c r="D11" s="56" t="s">
        <v>34</v>
      </c>
      <c r="E11" s="57"/>
      <c r="F11" s="58" t="s">
        <v>0</v>
      </c>
      <c r="G11" s="59"/>
      <c r="H11" s="58" t="s">
        <v>0</v>
      </c>
      <c r="I11" s="60">
        <f t="shared" si="0"/>
        <v>0</v>
      </c>
      <c r="J11" s="58" t="s">
        <v>0</v>
      </c>
      <c r="K11" s="60">
        <f t="shared" si="1"/>
        <v>0</v>
      </c>
      <c r="L11" s="13"/>
      <c r="M11" s="13"/>
      <c r="N11" s="13"/>
      <c r="IR11" s="13"/>
      <c r="IS11" s="13"/>
      <c r="IT11" s="13"/>
      <c r="IU11" s="13"/>
      <c r="IV11" s="13"/>
    </row>
    <row r="12" spans="1:256" s="12" customFormat="1" ht="28.35" customHeight="1">
      <c r="A12" s="54">
        <v>1.04</v>
      </c>
      <c r="B12" s="55" t="s">
        <v>49</v>
      </c>
      <c r="C12" s="56">
        <v>2</v>
      </c>
      <c r="D12" s="56" t="s">
        <v>34</v>
      </c>
      <c r="E12" s="57"/>
      <c r="F12" s="58" t="s">
        <v>0</v>
      </c>
      <c r="G12" s="59"/>
      <c r="H12" s="58" t="s">
        <v>0</v>
      </c>
      <c r="I12" s="60">
        <f t="shared" si="0"/>
        <v>0</v>
      </c>
      <c r="J12" s="58" t="s">
        <v>0</v>
      </c>
      <c r="K12" s="60">
        <f t="shared" si="1"/>
        <v>0</v>
      </c>
      <c r="L12" s="13"/>
      <c r="M12" s="13"/>
      <c r="N12" s="13"/>
      <c r="IR12" s="13"/>
      <c r="IS12" s="13"/>
      <c r="IT12" s="13"/>
      <c r="IU12" s="13"/>
      <c r="IV12" s="13"/>
    </row>
    <row r="13" spans="1:256" s="12" customFormat="1" ht="28.35" customHeight="1">
      <c r="A13" s="54">
        <v>1.05</v>
      </c>
      <c r="B13" s="52" t="s">
        <v>50</v>
      </c>
      <c r="C13" s="56">
        <v>1</v>
      </c>
      <c r="D13" s="56" t="s">
        <v>32</v>
      </c>
      <c r="E13" s="61"/>
      <c r="F13" s="58" t="s">
        <v>0</v>
      </c>
      <c r="G13" s="61"/>
      <c r="H13" s="58" t="s">
        <v>0</v>
      </c>
      <c r="I13" s="60">
        <f t="shared" si="0"/>
        <v>0</v>
      </c>
      <c r="J13" s="58" t="s">
        <v>0</v>
      </c>
      <c r="K13" s="62">
        <f t="shared" si="1"/>
        <v>0</v>
      </c>
      <c r="L13" s="13"/>
      <c r="M13" s="13"/>
      <c r="N13" s="13"/>
      <c r="IR13" s="13"/>
      <c r="IS13" s="13"/>
      <c r="IT13" s="13"/>
      <c r="IU13" s="13"/>
      <c r="IV13" s="13"/>
    </row>
    <row r="14" spans="1:256" s="12" customFormat="1" ht="28.35" customHeight="1">
      <c r="A14" s="54">
        <v>1.06</v>
      </c>
      <c r="B14" s="53" t="s">
        <v>39</v>
      </c>
      <c r="C14" s="56">
        <v>1</v>
      </c>
      <c r="D14" s="56" t="s">
        <v>32</v>
      </c>
      <c r="E14" s="61"/>
      <c r="F14" s="58" t="s">
        <v>0</v>
      </c>
      <c r="G14" s="61"/>
      <c r="H14" s="58" t="s">
        <v>0</v>
      </c>
      <c r="I14" s="60">
        <f t="shared" si="0"/>
        <v>0</v>
      </c>
      <c r="J14" s="58" t="s">
        <v>0</v>
      </c>
      <c r="K14" s="62">
        <f t="shared" si="1"/>
        <v>0</v>
      </c>
      <c r="L14" s="13"/>
      <c r="M14" s="13"/>
      <c r="N14" s="13"/>
      <c r="IR14" s="13"/>
      <c r="IS14" s="13"/>
      <c r="IT14" s="13"/>
      <c r="IU14" s="13"/>
      <c r="IV14" s="13"/>
    </row>
    <row r="15" spans="1:256">
      <c r="A15" s="22"/>
      <c r="B15" s="23"/>
      <c r="C15" s="24"/>
      <c r="D15" s="25"/>
      <c r="E15" s="24"/>
      <c r="F15" s="26"/>
      <c r="G15" s="27"/>
      <c r="H15" s="24"/>
      <c r="I15" s="33"/>
      <c r="J15" s="24"/>
      <c r="K15" s="27"/>
    </row>
    <row r="16" spans="1:256">
      <c r="A16" s="22"/>
      <c r="B16" s="23"/>
      <c r="C16" s="24"/>
      <c r="D16" s="25"/>
      <c r="E16" s="24"/>
      <c r="F16" s="26"/>
      <c r="G16" s="27"/>
      <c r="H16" s="24"/>
      <c r="I16" s="33"/>
      <c r="J16" s="24"/>
      <c r="K16" s="27"/>
    </row>
    <row r="17" spans="1:11" ht="16.149999999999999" customHeight="1">
      <c r="A17" s="22"/>
      <c r="B17" s="42"/>
      <c r="C17" s="24"/>
      <c r="D17" s="15"/>
      <c r="E17" s="15"/>
      <c r="F17" s="26"/>
      <c r="G17" s="27"/>
      <c r="H17" s="24"/>
      <c r="I17" s="32" t="s">
        <v>9</v>
      </c>
      <c r="J17" s="26" t="s">
        <v>0</v>
      </c>
      <c r="K17" s="27">
        <f>SUM(K9:K14)</f>
        <v>0</v>
      </c>
    </row>
    <row r="18" spans="1:11" ht="16.149999999999999" customHeight="1">
      <c r="A18" s="22"/>
      <c r="B18" s="42"/>
      <c r="C18" s="24"/>
      <c r="D18" s="15"/>
      <c r="E18" s="15"/>
      <c r="F18" s="26"/>
      <c r="G18" s="27"/>
      <c r="H18" s="24"/>
      <c r="I18" s="32" t="s">
        <v>17</v>
      </c>
      <c r="J18" s="26" t="s">
        <v>0</v>
      </c>
      <c r="K18" s="27">
        <f>+K17*C19</f>
        <v>0</v>
      </c>
    </row>
    <row r="19" spans="1:11" ht="16.149999999999999" customHeight="1">
      <c r="A19" s="22"/>
      <c r="B19" s="42" t="s">
        <v>16</v>
      </c>
      <c r="C19" s="26">
        <v>0.1</v>
      </c>
      <c r="D19" s="15"/>
      <c r="E19" s="15"/>
      <c r="F19" s="26"/>
      <c r="G19" s="27"/>
      <c r="H19" s="24"/>
      <c r="I19" s="32" t="s">
        <v>10</v>
      </c>
      <c r="J19" s="26" t="s">
        <v>0</v>
      </c>
      <c r="K19" s="27">
        <f>(K17+K18)*C20</f>
        <v>0</v>
      </c>
    </row>
    <row r="20" spans="1:11" ht="16.149999999999999" customHeight="1">
      <c r="A20" s="22"/>
      <c r="B20" s="42" t="s">
        <v>11</v>
      </c>
      <c r="C20" s="29">
        <v>0.22</v>
      </c>
      <c r="D20" s="15"/>
      <c r="E20" s="15"/>
      <c r="F20" s="26"/>
      <c r="G20" s="27"/>
      <c r="H20" s="24"/>
      <c r="I20" s="32" t="s">
        <v>12</v>
      </c>
      <c r="J20" s="26" t="s">
        <v>0</v>
      </c>
      <c r="K20" s="27">
        <f>K19+K17+K18</f>
        <v>0</v>
      </c>
    </row>
    <row r="21" spans="1:11" ht="16.149999999999999" customHeight="1">
      <c r="A21" s="22"/>
      <c r="B21" s="42" t="s">
        <v>13</v>
      </c>
      <c r="C21" s="35">
        <v>0.71799999999999997</v>
      </c>
      <c r="D21" s="15"/>
      <c r="E21" s="15"/>
      <c r="F21" s="26"/>
      <c r="G21" s="27"/>
      <c r="H21" s="24"/>
      <c r="I21" s="32" t="s">
        <v>14</v>
      </c>
      <c r="J21" s="26" t="s">
        <v>0</v>
      </c>
      <c r="K21" s="27">
        <f>SUM(I9:I14)*(1+C19)*C21</f>
        <v>0</v>
      </c>
    </row>
    <row r="22" spans="1:11" ht="21" customHeight="1">
      <c r="B22" s="42"/>
      <c r="E22" s="15"/>
      <c r="F22" s="36"/>
      <c r="G22" s="43"/>
      <c r="H22" s="44" t="s">
        <v>24</v>
      </c>
      <c r="I22" s="43"/>
      <c r="J22" s="45" t="s">
        <v>0</v>
      </c>
      <c r="K22" s="30">
        <f>+K20</f>
        <v>0</v>
      </c>
    </row>
    <row r="23" spans="1:11" ht="18" customHeight="1">
      <c r="B23" s="42"/>
      <c r="E23" s="15"/>
      <c r="F23" s="36"/>
      <c r="G23" s="43"/>
      <c r="H23" s="44" t="s">
        <v>25</v>
      </c>
      <c r="I23" s="43"/>
      <c r="J23" s="45" t="s">
        <v>0</v>
      </c>
      <c r="K23" s="30">
        <f>+K20+K21</f>
        <v>0</v>
      </c>
    </row>
  </sheetData>
  <sheetProtection selectLockedCells="1" selectUnlockedCells="1"/>
  <mergeCells count="11">
    <mergeCell ref="E4:F4"/>
    <mergeCell ref="A5:K5"/>
    <mergeCell ref="A7:K7"/>
    <mergeCell ref="F8:G8"/>
    <mergeCell ref="H8:I8"/>
    <mergeCell ref="J8:K8"/>
    <mergeCell ref="A1:G2"/>
    <mergeCell ref="H1:K3"/>
    <mergeCell ref="A3:B3"/>
    <mergeCell ref="C3:D3"/>
    <mergeCell ref="E3:G3"/>
  </mergeCells>
  <phoneticPr fontId="8" type="noConversion"/>
  <pageMargins left="0.39370078740157483" right="0.39370078740157483" top="0.39370078740157483" bottom="0.39370078740157483" header="0.51181102362204722" footer="0.51181102362204722"/>
  <pageSetup paperSize="9" scale="10" firstPageNumber="0" orientation="landscape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/>
  </sheetPr>
  <dimension ref="A1:L35"/>
  <sheetViews>
    <sheetView zoomScale="70" zoomScaleNormal="70" workbookViewId="0">
      <selection activeCell="A5" sqref="A5:L5"/>
    </sheetView>
  </sheetViews>
  <sheetFormatPr baseColWidth="10" defaultRowHeight="12.75"/>
  <cols>
    <col min="1" max="1" width="8" customWidth="1"/>
    <col min="2" max="2" width="19.140625" customWidth="1"/>
    <col min="3" max="3" width="40.85546875" customWidth="1"/>
  </cols>
  <sheetData>
    <row r="1" spans="1:12" ht="12.75" customHeight="1">
      <c r="A1" s="79" t="s">
        <v>36</v>
      </c>
      <c r="B1" s="79"/>
      <c r="C1" s="79"/>
      <c r="D1" s="79"/>
      <c r="E1" s="79"/>
      <c r="F1" s="79"/>
      <c r="G1" s="79"/>
      <c r="H1" s="79"/>
      <c r="I1" s="74"/>
      <c r="J1" s="70"/>
      <c r="K1" s="70"/>
      <c r="L1" s="70"/>
    </row>
    <row r="2" spans="1:12" ht="34.5" customHeight="1">
      <c r="A2" s="79"/>
      <c r="B2" s="79"/>
      <c r="C2" s="79"/>
      <c r="D2" s="79"/>
      <c r="E2" s="79"/>
      <c r="F2" s="79"/>
      <c r="G2" s="79"/>
      <c r="H2" s="79"/>
      <c r="I2" s="74"/>
      <c r="J2" s="70"/>
      <c r="K2" s="70"/>
      <c r="L2" s="70"/>
    </row>
    <row r="3" spans="1:12" ht="22.5" customHeight="1">
      <c r="A3" s="80" t="s">
        <v>37</v>
      </c>
      <c r="B3" s="80"/>
      <c r="C3" s="80"/>
      <c r="D3" s="81" t="s">
        <v>33</v>
      </c>
      <c r="E3" s="81"/>
      <c r="F3" s="82" t="s">
        <v>35</v>
      </c>
      <c r="G3" s="82"/>
      <c r="H3" s="82"/>
      <c r="I3" s="74"/>
      <c r="J3" s="70"/>
      <c r="K3" s="70"/>
      <c r="L3" s="70"/>
    </row>
    <row r="4" spans="1:12" ht="15.75">
      <c r="A4" s="1"/>
      <c r="B4" s="1"/>
      <c r="C4" s="2"/>
      <c r="D4" s="3"/>
      <c r="E4" s="4"/>
      <c r="F4" s="78"/>
      <c r="G4" s="78"/>
      <c r="H4" s="8"/>
      <c r="I4" s="7"/>
      <c r="J4" s="7"/>
      <c r="K4" s="7"/>
      <c r="L4" s="8"/>
    </row>
    <row r="5" spans="1:12" ht="23.25">
      <c r="A5" s="67" t="s">
        <v>122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2" ht="15">
      <c r="A6" s="5"/>
      <c r="B6" s="5"/>
      <c r="C6" s="6"/>
      <c r="D6" s="7"/>
      <c r="E6" s="6"/>
      <c r="F6" s="6"/>
      <c r="G6" s="7"/>
      <c r="H6" s="8"/>
      <c r="I6" s="7"/>
      <c r="J6" s="7"/>
      <c r="K6" s="7"/>
      <c r="L6" s="8"/>
    </row>
    <row r="7" spans="1:12" ht="22.5" customHeight="1">
      <c r="A7" s="83" t="s">
        <v>41</v>
      </c>
      <c r="B7" s="83"/>
      <c r="C7" s="83" t="s">
        <v>83</v>
      </c>
      <c r="D7" s="83"/>
      <c r="E7" s="83"/>
      <c r="F7" s="83"/>
      <c r="G7" s="83"/>
      <c r="H7" s="83"/>
      <c r="I7" s="83"/>
      <c r="J7" s="83"/>
      <c r="K7" s="83"/>
      <c r="L7" s="83"/>
    </row>
    <row r="8" spans="1:12" ht="23.25" customHeight="1">
      <c r="A8" s="16" t="s">
        <v>1</v>
      </c>
      <c r="B8" s="16" t="s">
        <v>82</v>
      </c>
      <c r="C8" s="17" t="s">
        <v>2</v>
      </c>
      <c r="D8" s="18" t="s">
        <v>3</v>
      </c>
      <c r="E8" s="18" t="s">
        <v>4</v>
      </c>
      <c r="F8" s="18" t="s">
        <v>5</v>
      </c>
      <c r="G8" s="76" t="s">
        <v>6</v>
      </c>
      <c r="H8" s="76"/>
      <c r="I8" s="77" t="s">
        <v>7</v>
      </c>
      <c r="J8" s="77"/>
      <c r="K8" s="77" t="s">
        <v>8</v>
      </c>
      <c r="L8" s="77"/>
    </row>
    <row r="9" spans="1:12" ht="34.5" customHeight="1">
      <c r="A9" s="31" t="s">
        <v>51</v>
      </c>
      <c r="B9" s="31" t="s">
        <v>52</v>
      </c>
      <c r="C9" s="11" t="s">
        <v>53</v>
      </c>
      <c r="D9" s="64">
        <v>409</v>
      </c>
      <c r="E9" s="60" t="s">
        <v>54</v>
      </c>
      <c r="F9" s="63"/>
      <c r="G9" s="60" t="s">
        <v>15</v>
      </c>
      <c r="H9" s="60"/>
      <c r="I9" s="20" t="s">
        <v>15</v>
      </c>
      <c r="J9" s="60">
        <f>L9*F9</f>
        <v>0</v>
      </c>
      <c r="K9" s="20" t="s">
        <v>15</v>
      </c>
      <c r="L9" s="60">
        <f t="shared" ref="L9:L23" si="0">H9*D9</f>
        <v>0</v>
      </c>
    </row>
    <row r="10" spans="1:12" ht="34.5" customHeight="1">
      <c r="A10" s="31" t="s">
        <v>55</v>
      </c>
      <c r="B10" s="31" t="s">
        <v>52</v>
      </c>
      <c r="C10" s="11" t="s">
        <v>56</v>
      </c>
      <c r="D10" s="64">
        <v>409</v>
      </c>
      <c r="E10" s="60" t="s">
        <v>54</v>
      </c>
      <c r="F10" s="63"/>
      <c r="G10" s="60" t="s">
        <v>15</v>
      </c>
      <c r="H10" s="60"/>
      <c r="I10" s="60" t="s">
        <v>15</v>
      </c>
      <c r="J10" s="60">
        <f>L10*F10</f>
        <v>0</v>
      </c>
      <c r="K10" s="20" t="s">
        <v>15</v>
      </c>
      <c r="L10" s="60">
        <f t="shared" si="0"/>
        <v>0</v>
      </c>
    </row>
    <row r="11" spans="1:12" ht="34.5" customHeight="1">
      <c r="A11" s="31" t="s">
        <v>57</v>
      </c>
      <c r="B11" s="31" t="s">
        <v>52</v>
      </c>
      <c r="C11" s="11" t="s">
        <v>58</v>
      </c>
      <c r="D11" s="65">
        <v>125.3</v>
      </c>
      <c r="E11" s="60" t="s">
        <v>28</v>
      </c>
      <c r="F11" s="63"/>
      <c r="G11" s="60" t="s">
        <v>15</v>
      </c>
      <c r="H11" s="60"/>
      <c r="I11" s="60" t="s">
        <v>15</v>
      </c>
      <c r="J11" s="60">
        <f t="shared" ref="J11:J23" si="1">L11*F11</f>
        <v>0</v>
      </c>
      <c r="K11" s="20" t="s">
        <v>15</v>
      </c>
      <c r="L11" s="60">
        <f t="shared" si="0"/>
        <v>0</v>
      </c>
    </row>
    <row r="12" spans="1:12" ht="34.5" customHeight="1">
      <c r="A12" s="31" t="s">
        <v>59</v>
      </c>
      <c r="B12" s="31" t="s">
        <v>52</v>
      </c>
      <c r="C12" s="11" t="s">
        <v>60</v>
      </c>
      <c r="D12" s="65">
        <v>6.3</v>
      </c>
      <c r="E12" s="60" t="s">
        <v>29</v>
      </c>
      <c r="F12" s="63"/>
      <c r="G12" s="60" t="s">
        <v>15</v>
      </c>
      <c r="H12" s="60"/>
      <c r="I12" s="60" t="s">
        <v>15</v>
      </c>
      <c r="J12" s="60">
        <f t="shared" si="1"/>
        <v>0</v>
      </c>
      <c r="K12" s="20" t="s">
        <v>15</v>
      </c>
      <c r="L12" s="60">
        <f t="shared" si="0"/>
        <v>0</v>
      </c>
    </row>
    <row r="13" spans="1:12" ht="34.5" customHeight="1">
      <c r="A13" s="31" t="s">
        <v>61</v>
      </c>
      <c r="B13" s="31" t="s">
        <v>62</v>
      </c>
      <c r="C13" s="11" t="s">
        <v>63</v>
      </c>
      <c r="D13" s="65">
        <v>251.1</v>
      </c>
      <c r="E13" s="60" t="s">
        <v>54</v>
      </c>
      <c r="F13" s="63"/>
      <c r="G13" s="60" t="s">
        <v>15</v>
      </c>
      <c r="H13" s="60"/>
      <c r="I13" s="60" t="s">
        <v>15</v>
      </c>
      <c r="J13" s="60">
        <f t="shared" si="1"/>
        <v>0</v>
      </c>
      <c r="K13" s="20" t="s">
        <v>15</v>
      </c>
      <c r="L13" s="60">
        <f t="shared" si="0"/>
        <v>0</v>
      </c>
    </row>
    <row r="14" spans="1:12" ht="34.5" customHeight="1">
      <c r="A14" s="31" t="s">
        <v>64</v>
      </c>
      <c r="B14" s="31" t="s">
        <v>62</v>
      </c>
      <c r="C14" s="11" t="s">
        <v>65</v>
      </c>
      <c r="D14" s="65">
        <v>251.1</v>
      </c>
      <c r="E14" s="60" t="s">
        <v>54</v>
      </c>
      <c r="F14" s="63"/>
      <c r="G14" s="60" t="s">
        <v>15</v>
      </c>
      <c r="H14" s="60"/>
      <c r="I14" s="60" t="s">
        <v>15</v>
      </c>
      <c r="J14" s="60">
        <f t="shared" si="1"/>
        <v>0</v>
      </c>
      <c r="K14" s="20" t="s">
        <v>15</v>
      </c>
      <c r="L14" s="60">
        <f t="shared" si="0"/>
        <v>0</v>
      </c>
    </row>
    <row r="15" spans="1:12" ht="34.5" customHeight="1">
      <c r="A15" s="31" t="s">
        <v>66</v>
      </c>
      <c r="B15" s="31" t="s">
        <v>62</v>
      </c>
      <c r="C15" s="11" t="s">
        <v>67</v>
      </c>
      <c r="D15" s="65">
        <v>251.1</v>
      </c>
      <c r="E15" s="60" t="s">
        <v>54</v>
      </c>
      <c r="F15" s="63"/>
      <c r="G15" s="60" t="s">
        <v>15</v>
      </c>
      <c r="H15" s="60"/>
      <c r="I15" s="60" t="s">
        <v>15</v>
      </c>
      <c r="J15" s="60">
        <f t="shared" si="1"/>
        <v>0</v>
      </c>
      <c r="K15" s="20" t="s">
        <v>15</v>
      </c>
      <c r="L15" s="60">
        <f t="shared" si="0"/>
        <v>0</v>
      </c>
    </row>
    <row r="16" spans="1:12" ht="34.5" customHeight="1">
      <c r="A16" s="31" t="s">
        <v>68</v>
      </c>
      <c r="B16" s="31" t="s">
        <v>62</v>
      </c>
      <c r="C16" s="11" t="s">
        <v>69</v>
      </c>
      <c r="D16" s="64">
        <v>409</v>
      </c>
      <c r="E16" s="60" t="s">
        <v>28</v>
      </c>
      <c r="F16" s="63"/>
      <c r="G16" s="60" t="s">
        <v>15</v>
      </c>
      <c r="H16" s="60"/>
      <c r="I16" s="60" t="s">
        <v>15</v>
      </c>
      <c r="J16" s="60">
        <f t="shared" si="1"/>
        <v>0</v>
      </c>
      <c r="K16" s="20" t="s">
        <v>15</v>
      </c>
      <c r="L16" s="60">
        <f t="shared" si="0"/>
        <v>0</v>
      </c>
    </row>
    <row r="17" spans="1:12" ht="34.5" customHeight="1">
      <c r="A17" s="31" t="s">
        <v>70</v>
      </c>
      <c r="B17" s="31" t="s">
        <v>62</v>
      </c>
      <c r="C17" s="11" t="s">
        <v>71</v>
      </c>
      <c r="D17" s="64">
        <v>1</v>
      </c>
      <c r="E17" s="60" t="s">
        <v>32</v>
      </c>
      <c r="F17" s="63"/>
      <c r="G17" s="60" t="s">
        <v>15</v>
      </c>
      <c r="H17" s="60"/>
      <c r="I17" s="60" t="s">
        <v>15</v>
      </c>
      <c r="J17" s="60">
        <f t="shared" si="1"/>
        <v>0</v>
      </c>
      <c r="K17" s="20" t="s">
        <v>15</v>
      </c>
      <c r="L17" s="60">
        <f t="shared" si="0"/>
        <v>0</v>
      </c>
    </row>
    <row r="18" spans="1:12" ht="34.5" customHeight="1">
      <c r="A18" s="31" t="s">
        <v>72</v>
      </c>
      <c r="B18" s="31" t="s">
        <v>73</v>
      </c>
      <c r="C18" s="11" t="s">
        <v>63</v>
      </c>
      <c r="D18" s="65">
        <v>145.80000000000001</v>
      </c>
      <c r="E18" s="60" t="s">
        <v>54</v>
      </c>
      <c r="F18" s="63"/>
      <c r="G18" s="60" t="s">
        <v>15</v>
      </c>
      <c r="H18" s="60"/>
      <c r="I18" s="60" t="s">
        <v>15</v>
      </c>
      <c r="J18" s="60">
        <f>L18*F18</f>
        <v>0</v>
      </c>
      <c r="K18" s="20" t="s">
        <v>15</v>
      </c>
      <c r="L18" s="60">
        <f t="shared" si="0"/>
        <v>0</v>
      </c>
    </row>
    <row r="19" spans="1:12" ht="34.5" customHeight="1">
      <c r="A19" s="31" t="s">
        <v>74</v>
      </c>
      <c r="B19" s="31" t="s">
        <v>73</v>
      </c>
      <c r="C19" s="11" t="s">
        <v>65</v>
      </c>
      <c r="D19" s="65">
        <v>145.80000000000001</v>
      </c>
      <c r="E19" s="60" t="s">
        <v>54</v>
      </c>
      <c r="F19" s="63"/>
      <c r="G19" s="60" t="s">
        <v>15</v>
      </c>
      <c r="H19" s="60"/>
      <c r="I19" s="60" t="s">
        <v>15</v>
      </c>
      <c r="J19" s="60">
        <f t="shared" si="1"/>
        <v>0</v>
      </c>
      <c r="K19" s="20" t="s">
        <v>15</v>
      </c>
      <c r="L19" s="60">
        <f t="shared" si="0"/>
        <v>0</v>
      </c>
    </row>
    <row r="20" spans="1:12" ht="34.5" customHeight="1">
      <c r="A20" s="31" t="s">
        <v>75</v>
      </c>
      <c r="B20" s="31" t="s">
        <v>73</v>
      </c>
      <c r="C20" s="11" t="s">
        <v>67</v>
      </c>
      <c r="D20" s="65">
        <v>145.80000000000001</v>
      </c>
      <c r="E20" s="60" t="s">
        <v>54</v>
      </c>
      <c r="F20" s="63"/>
      <c r="G20" s="60" t="s">
        <v>15</v>
      </c>
      <c r="H20" s="60"/>
      <c r="I20" s="60" t="s">
        <v>15</v>
      </c>
      <c r="J20" s="60">
        <f t="shared" si="1"/>
        <v>0</v>
      </c>
      <c r="K20" s="20" t="s">
        <v>15</v>
      </c>
      <c r="L20" s="60">
        <f t="shared" si="0"/>
        <v>0</v>
      </c>
    </row>
    <row r="21" spans="1:12" ht="34.5" customHeight="1">
      <c r="A21" s="31" t="s">
        <v>76</v>
      </c>
      <c r="B21" s="31" t="s">
        <v>73</v>
      </c>
      <c r="C21" s="11" t="s">
        <v>69</v>
      </c>
      <c r="D21" s="64">
        <v>680</v>
      </c>
      <c r="E21" s="60" t="s">
        <v>28</v>
      </c>
      <c r="F21" s="63"/>
      <c r="G21" s="60" t="s">
        <v>15</v>
      </c>
      <c r="H21" s="60"/>
      <c r="I21" s="60" t="s">
        <v>15</v>
      </c>
      <c r="J21" s="60">
        <f t="shared" si="1"/>
        <v>0</v>
      </c>
      <c r="K21" s="20" t="s">
        <v>15</v>
      </c>
      <c r="L21" s="60">
        <f t="shared" si="0"/>
        <v>0</v>
      </c>
    </row>
    <row r="22" spans="1:12" ht="34.5" customHeight="1">
      <c r="A22" s="31" t="s">
        <v>77</v>
      </c>
      <c r="B22" s="31" t="s">
        <v>78</v>
      </c>
      <c r="C22" s="11" t="s">
        <v>63</v>
      </c>
      <c r="D22" s="64">
        <v>282</v>
      </c>
      <c r="E22" s="60" t="s">
        <v>54</v>
      </c>
      <c r="F22" s="63"/>
      <c r="G22" s="60" t="s">
        <v>15</v>
      </c>
      <c r="H22" s="60"/>
      <c r="I22" s="60" t="s">
        <v>15</v>
      </c>
      <c r="J22" s="60">
        <f t="shared" si="1"/>
        <v>0</v>
      </c>
      <c r="K22" s="20" t="s">
        <v>15</v>
      </c>
      <c r="L22" s="60">
        <f>H22*D22</f>
        <v>0</v>
      </c>
    </row>
    <row r="23" spans="1:12" ht="34.5" customHeight="1">
      <c r="A23" s="31" t="s">
        <v>79</v>
      </c>
      <c r="B23" s="31" t="s">
        <v>78</v>
      </c>
      <c r="C23" s="11" t="s">
        <v>65</v>
      </c>
      <c r="D23" s="64">
        <v>282</v>
      </c>
      <c r="E23" s="60" t="s">
        <v>28</v>
      </c>
      <c r="F23" s="63"/>
      <c r="G23" s="60" t="s">
        <v>15</v>
      </c>
      <c r="H23" s="60"/>
      <c r="I23" s="60" t="s">
        <v>15</v>
      </c>
      <c r="J23" s="60">
        <f t="shared" si="1"/>
        <v>0</v>
      </c>
      <c r="K23" s="20" t="s">
        <v>15</v>
      </c>
      <c r="L23" s="60">
        <f t="shared" si="0"/>
        <v>0</v>
      </c>
    </row>
    <row r="24" spans="1:12" ht="34.5" customHeight="1">
      <c r="A24" s="31" t="s">
        <v>80</v>
      </c>
      <c r="B24" s="31" t="s">
        <v>78</v>
      </c>
      <c r="C24" s="11" t="s">
        <v>67</v>
      </c>
      <c r="D24" s="64">
        <v>282</v>
      </c>
      <c r="E24" s="60" t="s">
        <v>29</v>
      </c>
      <c r="F24" s="63"/>
      <c r="G24" s="60" t="s">
        <v>15</v>
      </c>
      <c r="H24" s="60"/>
      <c r="I24" s="20" t="s">
        <v>15</v>
      </c>
      <c r="J24" s="60">
        <f>L24*F24</f>
        <v>0</v>
      </c>
      <c r="K24" s="20" t="s">
        <v>15</v>
      </c>
      <c r="L24" s="60">
        <f>H24*D24</f>
        <v>0</v>
      </c>
    </row>
    <row r="25" spans="1:12" ht="34.5" customHeight="1">
      <c r="A25" s="31" t="s">
        <v>81</v>
      </c>
      <c r="B25" s="31" t="s">
        <v>78</v>
      </c>
      <c r="C25" s="11" t="s">
        <v>69</v>
      </c>
      <c r="D25" s="64">
        <v>282</v>
      </c>
      <c r="E25" s="60" t="s">
        <v>28</v>
      </c>
      <c r="F25" s="63"/>
      <c r="G25" s="60" t="s">
        <v>15</v>
      </c>
      <c r="H25" s="60"/>
      <c r="I25" s="20" t="s">
        <v>15</v>
      </c>
      <c r="J25" s="60">
        <f>L25*F25</f>
        <v>0</v>
      </c>
      <c r="K25" s="20" t="s">
        <v>15</v>
      </c>
      <c r="L25" s="60">
        <f>H25*D25</f>
        <v>0</v>
      </c>
    </row>
    <row r="26" spans="1:12" ht="34.5" hidden="1" customHeight="1">
      <c r="A26" s="31"/>
      <c r="B26" s="31"/>
      <c r="C26" s="11"/>
      <c r="D26" s="14"/>
      <c r="E26" s="14"/>
      <c r="F26" s="19"/>
      <c r="G26" s="20"/>
      <c r="H26" s="14"/>
      <c r="I26" s="21"/>
      <c r="J26" s="14"/>
      <c r="K26" s="21"/>
      <c r="L26" s="14"/>
    </row>
    <row r="27" spans="1:12">
      <c r="J27" s="113">
        <f>SUM(J9:J26)</f>
        <v>0</v>
      </c>
    </row>
    <row r="29" spans="1:12" ht="15">
      <c r="C29" s="15"/>
      <c r="D29" s="24"/>
      <c r="E29" s="15"/>
      <c r="F29" s="15"/>
      <c r="G29" s="26"/>
      <c r="H29" s="27"/>
      <c r="I29" s="24"/>
      <c r="J29" s="32" t="s">
        <v>9</v>
      </c>
      <c r="K29" s="26" t="s">
        <v>0</v>
      </c>
      <c r="L29" s="27">
        <f>SUM(L9:L26)</f>
        <v>0</v>
      </c>
    </row>
    <row r="30" spans="1:12" ht="15">
      <c r="C30" s="15"/>
      <c r="D30" s="24"/>
      <c r="E30" s="15"/>
      <c r="F30" s="15"/>
      <c r="G30" s="26"/>
      <c r="H30" s="27"/>
      <c r="I30" s="24"/>
      <c r="J30" s="32" t="s">
        <v>17</v>
      </c>
      <c r="K30" s="26" t="s">
        <v>0</v>
      </c>
      <c r="L30" s="27">
        <f>+L29*D31</f>
        <v>0</v>
      </c>
    </row>
    <row r="31" spans="1:12" ht="15">
      <c r="C31" s="34" t="s">
        <v>16</v>
      </c>
      <c r="D31" s="26">
        <v>0.1</v>
      </c>
      <c r="E31" s="15"/>
      <c r="F31" s="15"/>
      <c r="G31" s="26"/>
      <c r="H31" s="27"/>
      <c r="I31" s="24"/>
      <c r="J31" s="32" t="s">
        <v>10</v>
      </c>
      <c r="K31" s="26" t="s">
        <v>0</v>
      </c>
      <c r="L31" s="27">
        <f>(L29+L30)*D32</f>
        <v>0</v>
      </c>
    </row>
    <row r="32" spans="1:12" ht="15">
      <c r="C32" s="28" t="s">
        <v>11</v>
      </c>
      <c r="D32" s="29">
        <v>0.22</v>
      </c>
      <c r="E32" s="15"/>
      <c r="F32" s="15"/>
      <c r="G32" s="26"/>
      <c r="H32" s="27"/>
      <c r="I32" s="24"/>
      <c r="J32" s="32" t="s">
        <v>12</v>
      </c>
      <c r="K32" s="26" t="s">
        <v>0</v>
      </c>
      <c r="L32" s="27">
        <f>L31+L29+L30</f>
        <v>0</v>
      </c>
    </row>
    <row r="33" spans="3:12" ht="15">
      <c r="C33" s="28" t="s">
        <v>13</v>
      </c>
      <c r="D33" s="35">
        <v>0.71799999999999997</v>
      </c>
      <c r="E33" s="15"/>
      <c r="F33" s="15"/>
      <c r="G33" s="26"/>
      <c r="H33" s="27"/>
      <c r="I33" s="24"/>
      <c r="J33" s="32" t="s">
        <v>14</v>
      </c>
      <c r="K33" s="26" t="s">
        <v>0</v>
      </c>
      <c r="L33" s="27">
        <f>SUM(J9:J26)*(1+D31)*D33</f>
        <v>0</v>
      </c>
    </row>
    <row r="34" spans="3:12" ht="15">
      <c r="C34" s="6"/>
      <c r="D34" s="7"/>
      <c r="E34" s="6"/>
      <c r="F34" s="15"/>
      <c r="G34" s="26"/>
      <c r="H34" s="27"/>
      <c r="I34" s="44" t="s">
        <v>26</v>
      </c>
      <c r="J34" s="10"/>
      <c r="K34" s="45" t="s">
        <v>0</v>
      </c>
      <c r="L34" s="30">
        <f>+L32</f>
        <v>0</v>
      </c>
    </row>
    <row r="35" spans="3:12" ht="15">
      <c r="C35" s="6"/>
      <c r="D35" s="7"/>
      <c r="E35" s="6"/>
      <c r="F35" s="15"/>
      <c r="G35" s="26"/>
      <c r="H35" s="27"/>
      <c r="I35" s="44" t="s">
        <v>27</v>
      </c>
      <c r="J35" s="10"/>
      <c r="K35" s="45" t="s">
        <v>0</v>
      </c>
      <c r="L35" s="30">
        <f>+L32+L33</f>
        <v>0</v>
      </c>
    </row>
  </sheetData>
  <mergeCells count="11">
    <mergeCell ref="A5:L5"/>
    <mergeCell ref="A7:L7"/>
    <mergeCell ref="G8:H8"/>
    <mergeCell ref="I8:J8"/>
    <mergeCell ref="K8:L8"/>
    <mergeCell ref="F4:G4"/>
    <mergeCell ref="A1:H2"/>
    <mergeCell ref="I1:L3"/>
    <mergeCell ref="A3:C3"/>
    <mergeCell ref="D3:E3"/>
    <mergeCell ref="F3:H3"/>
  </mergeCells>
  <phoneticPr fontId="8" type="noConversion"/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</sheetPr>
  <dimension ref="A1:L34"/>
  <sheetViews>
    <sheetView zoomScale="70" zoomScaleNormal="70" workbookViewId="0">
      <selection activeCell="A5" sqref="A5:L5"/>
    </sheetView>
  </sheetViews>
  <sheetFormatPr baseColWidth="10" defaultRowHeight="12.75"/>
  <cols>
    <col min="1" max="1" width="8" customWidth="1"/>
    <col min="2" max="2" width="19.140625" customWidth="1"/>
    <col min="3" max="3" width="40.85546875" customWidth="1"/>
  </cols>
  <sheetData>
    <row r="1" spans="1:12" ht="12.75" customHeight="1">
      <c r="A1" s="79" t="s">
        <v>36</v>
      </c>
      <c r="B1" s="79"/>
      <c r="C1" s="79"/>
      <c r="D1" s="79"/>
      <c r="E1" s="79"/>
      <c r="F1" s="79"/>
      <c r="G1" s="79"/>
      <c r="H1" s="79"/>
      <c r="I1" s="74"/>
      <c r="J1" s="70"/>
      <c r="K1" s="70"/>
      <c r="L1" s="70"/>
    </row>
    <row r="2" spans="1:12" ht="34.5" customHeight="1">
      <c r="A2" s="79"/>
      <c r="B2" s="79"/>
      <c r="C2" s="79"/>
      <c r="D2" s="79"/>
      <c r="E2" s="79"/>
      <c r="F2" s="79"/>
      <c r="G2" s="79"/>
      <c r="H2" s="79"/>
      <c r="I2" s="74"/>
      <c r="J2" s="70"/>
      <c r="K2" s="70"/>
      <c r="L2" s="70"/>
    </row>
    <row r="3" spans="1:12" ht="22.5" customHeight="1">
      <c r="A3" s="80" t="s">
        <v>37</v>
      </c>
      <c r="B3" s="80"/>
      <c r="C3" s="80"/>
      <c r="D3" s="81" t="s">
        <v>33</v>
      </c>
      <c r="E3" s="81"/>
      <c r="F3" s="82" t="s">
        <v>35</v>
      </c>
      <c r="G3" s="82"/>
      <c r="H3" s="82"/>
      <c r="I3" s="74"/>
      <c r="J3" s="70"/>
      <c r="K3" s="70"/>
      <c r="L3" s="70"/>
    </row>
    <row r="4" spans="1:12" ht="15.75">
      <c r="A4" s="1"/>
      <c r="B4" s="1"/>
      <c r="C4" s="2"/>
      <c r="D4" s="3"/>
      <c r="E4" s="4"/>
      <c r="F4" s="78"/>
      <c r="G4" s="78"/>
      <c r="H4" s="8"/>
      <c r="I4" s="7"/>
      <c r="J4" s="7"/>
      <c r="K4" s="7"/>
      <c r="L4" s="8"/>
    </row>
    <row r="5" spans="1:12" ht="23.25">
      <c r="A5" s="67" t="s">
        <v>122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2" ht="15">
      <c r="A6" s="5"/>
      <c r="B6" s="5"/>
      <c r="C6" s="6"/>
      <c r="D6" s="7"/>
      <c r="E6" s="6"/>
      <c r="F6" s="6"/>
      <c r="G6" s="7"/>
      <c r="H6" s="8"/>
      <c r="I6" s="7"/>
      <c r="J6" s="7"/>
      <c r="K6" s="7"/>
      <c r="L6" s="8"/>
    </row>
    <row r="7" spans="1:12" ht="21.75" customHeight="1">
      <c r="A7" s="83" t="s">
        <v>84</v>
      </c>
      <c r="B7" s="83"/>
      <c r="C7" s="83" t="s">
        <v>83</v>
      </c>
      <c r="D7" s="83"/>
      <c r="E7" s="83"/>
      <c r="F7" s="83"/>
      <c r="G7" s="83"/>
      <c r="H7" s="83"/>
      <c r="I7" s="83"/>
      <c r="J7" s="83"/>
      <c r="K7" s="83"/>
      <c r="L7" s="83"/>
    </row>
    <row r="8" spans="1:12" ht="21.75" customHeight="1">
      <c r="A8" s="16" t="s">
        <v>1</v>
      </c>
      <c r="B8" s="16" t="s">
        <v>82</v>
      </c>
      <c r="C8" s="17" t="s">
        <v>2</v>
      </c>
      <c r="D8" s="18" t="s">
        <v>3</v>
      </c>
      <c r="E8" s="18" t="s">
        <v>4</v>
      </c>
      <c r="F8" s="18" t="s">
        <v>5</v>
      </c>
      <c r="G8" s="76" t="s">
        <v>6</v>
      </c>
      <c r="H8" s="76"/>
      <c r="I8" s="77" t="s">
        <v>7</v>
      </c>
      <c r="J8" s="77"/>
      <c r="K8" s="77" t="s">
        <v>8</v>
      </c>
      <c r="L8" s="77"/>
    </row>
    <row r="9" spans="1:12" ht="34.5" customHeight="1">
      <c r="A9" s="31" t="s">
        <v>51</v>
      </c>
      <c r="B9" s="31" t="s">
        <v>52</v>
      </c>
      <c r="C9" s="11" t="s">
        <v>53</v>
      </c>
      <c r="D9" s="64">
        <v>409</v>
      </c>
      <c r="E9" s="60" t="s">
        <v>54</v>
      </c>
      <c r="F9" s="63"/>
      <c r="G9" s="60" t="s">
        <v>15</v>
      </c>
      <c r="H9" s="60"/>
      <c r="I9" s="20" t="s">
        <v>15</v>
      </c>
      <c r="J9" s="60">
        <f>L9*F9</f>
        <v>0</v>
      </c>
      <c r="K9" s="20" t="s">
        <v>15</v>
      </c>
      <c r="L9" s="60">
        <f t="shared" ref="L9:L22" si="0">H9*D9</f>
        <v>0</v>
      </c>
    </row>
    <row r="10" spans="1:12" ht="34.5" customHeight="1">
      <c r="A10" s="31" t="s">
        <v>55</v>
      </c>
      <c r="B10" s="31" t="s">
        <v>52</v>
      </c>
      <c r="C10" s="11" t="s">
        <v>56</v>
      </c>
      <c r="D10" s="64">
        <v>409</v>
      </c>
      <c r="E10" s="60" t="s">
        <v>54</v>
      </c>
      <c r="F10" s="63"/>
      <c r="G10" s="60" t="s">
        <v>15</v>
      </c>
      <c r="H10" s="60"/>
      <c r="I10" s="60" t="s">
        <v>15</v>
      </c>
      <c r="J10" s="60">
        <f>L10*F10</f>
        <v>0</v>
      </c>
      <c r="K10" s="20" t="s">
        <v>15</v>
      </c>
      <c r="L10" s="60">
        <f t="shared" si="0"/>
        <v>0</v>
      </c>
    </row>
    <row r="11" spans="1:12" ht="34.5" customHeight="1">
      <c r="A11" s="31" t="s">
        <v>57</v>
      </c>
      <c r="B11" s="31" t="s">
        <v>52</v>
      </c>
      <c r="C11" s="11" t="s">
        <v>58</v>
      </c>
      <c r="D11" s="65">
        <v>125.3</v>
      </c>
      <c r="E11" s="60" t="s">
        <v>28</v>
      </c>
      <c r="F11" s="63"/>
      <c r="G11" s="60" t="s">
        <v>15</v>
      </c>
      <c r="H11" s="60"/>
      <c r="I11" s="60" t="s">
        <v>15</v>
      </c>
      <c r="J11" s="60">
        <f t="shared" ref="J11:J22" si="1">L11*F11</f>
        <v>0</v>
      </c>
      <c r="K11" s="20" t="s">
        <v>15</v>
      </c>
      <c r="L11" s="60">
        <f t="shared" si="0"/>
        <v>0</v>
      </c>
    </row>
    <row r="12" spans="1:12" ht="34.5" customHeight="1">
      <c r="A12" s="31" t="s">
        <v>59</v>
      </c>
      <c r="B12" s="31" t="s">
        <v>52</v>
      </c>
      <c r="C12" s="11" t="s">
        <v>60</v>
      </c>
      <c r="D12" s="65">
        <v>6.3</v>
      </c>
      <c r="E12" s="60" t="s">
        <v>29</v>
      </c>
      <c r="F12" s="63"/>
      <c r="G12" s="60" t="s">
        <v>15</v>
      </c>
      <c r="H12" s="60"/>
      <c r="I12" s="60" t="s">
        <v>15</v>
      </c>
      <c r="J12" s="60">
        <f t="shared" si="1"/>
        <v>0</v>
      </c>
      <c r="K12" s="20" t="s">
        <v>15</v>
      </c>
      <c r="L12" s="60">
        <f t="shared" si="0"/>
        <v>0</v>
      </c>
    </row>
    <row r="13" spans="1:12" ht="34.5" customHeight="1">
      <c r="A13" s="31" t="s">
        <v>61</v>
      </c>
      <c r="B13" s="31" t="s">
        <v>62</v>
      </c>
      <c r="C13" s="11" t="s">
        <v>63</v>
      </c>
      <c r="D13" s="65">
        <v>251.1</v>
      </c>
      <c r="E13" s="60" t="s">
        <v>54</v>
      </c>
      <c r="F13" s="63"/>
      <c r="G13" s="60" t="s">
        <v>15</v>
      </c>
      <c r="H13" s="60"/>
      <c r="I13" s="60" t="s">
        <v>15</v>
      </c>
      <c r="J13" s="60">
        <f t="shared" si="1"/>
        <v>0</v>
      </c>
      <c r="K13" s="20" t="s">
        <v>15</v>
      </c>
      <c r="L13" s="60">
        <f t="shared" si="0"/>
        <v>0</v>
      </c>
    </row>
    <row r="14" spans="1:12" ht="34.5" customHeight="1">
      <c r="A14" s="31" t="s">
        <v>64</v>
      </c>
      <c r="B14" s="31" t="s">
        <v>62</v>
      </c>
      <c r="C14" s="11" t="s">
        <v>65</v>
      </c>
      <c r="D14" s="65">
        <v>251.1</v>
      </c>
      <c r="E14" s="60" t="s">
        <v>54</v>
      </c>
      <c r="F14" s="63"/>
      <c r="G14" s="60" t="s">
        <v>15</v>
      </c>
      <c r="H14" s="60"/>
      <c r="I14" s="60" t="s">
        <v>15</v>
      </c>
      <c r="J14" s="60">
        <f t="shared" si="1"/>
        <v>0</v>
      </c>
      <c r="K14" s="20" t="s">
        <v>15</v>
      </c>
      <c r="L14" s="60">
        <f t="shared" si="0"/>
        <v>0</v>
      </c>
    </row>
    <row r="15" spans="1:12" ht="34.5" customHeight="1">
      <c r="A15" s="31" t="s">
        <v>66</v>
      </c>
      <c r="B15" s="31" t="s">
        <v>62</v>
      </c>
      <c r="C15" s="11" t="s">
        <v>67</v>
      </c>
      <c r="D15" s="65">
        <v>251.1</v>
      </c>
      <c r="E15" s="60" t="s">
        <v>54</v>
      </c>
      <c r="F15" s="63"/>
      <c r="G15" s="60" t="s">
        <v>15</v>
      </c>
      <c r="H15" s="60"/>
      <c r="I15" s="60" t="s">
        <v>15</v>
      </c>
      <c r="J15" s="60">
        <f t="shared" si="1"/>
        <v>0</v>
      </c>
      <c r="K15" s="20" t="s">
        <v>15</v>
      </c>
      <c r="L15" s="60">
        <f t="shared" si="0"/>
        <v>0</v>
      </c>
    </row>
    <row r="16" spans="1:12" ht="34.5" customHeight="1">
      <c r="A16" s="31" t="s">
        <v>68</v>
      </c>
      <c r="B16" s="31" t="s">
        <v>62</v>
      </c>
      <c r="C16" s="11" t="s">
        <v>69</v>
      </c>
      <c r="D16" s="64">
        <v>409</v>
      </c>
      <c r="E16" s="60" t="s">
        <v>28</v>
      </c>
      <c r="F16" s="63"/>
      <c r="G16" s="60" t="s">
        <v>15</v>
      </c>
      <c r="H16" s="60"/>
      <c r="I16" s="60" t="s">
        <v>15</v>
      </c>
      <c r="J16" s="60">
        <f t="shared" si="1"/>
        <v>0</v>
      </c>
      <c r="K16" s="20" t="s">
        <v>15</v>
      </c>
      <c r="L16" s="60">
        <f t="shared" si="0"/>
        <v>0</v>
      </c>
    </row>
    <row r="17" spans="1:12" ht="34.5" customHeight="1">
      <c r="A17" s="31" t="s">
        <v>72</v>
      </c>
      <c r="B17" s="31" t="s">
        <v>73</v>
      </c>
      <c r="C17" s="11" t="s">
        <v>63</v>
      </c>
      <c r="D17" s="65">
        <v>145.80000000000001</v>
      </c>
      <c r="E17" s="60" t="s">
        <v>54</v>
      </c>
      <c r="F17" s="63"/>
      <c r="G17" s="60" t="s">
        <v>15</v>
      </c>
      <c r="H17" s="60"/>
      <c r="I17" s="60" t="s">
        <v>15</v>
      </c>
      <c r="J17" s="60">
        <f t="shared" si="1"/>
        <v>0</v>
      </c>
      <c r="K17" s="20" t="s">
        <v>15</v>
      </c>
      <c r="L17" s="60">
        <f t="shared" si="0"/>
        <v>0</v>
      </c>
    </row>
    <row r="18" spans="1:12" ht="34.5" customHeight="1">
      <c r="A18" s="31" t="s">
        <v>74</v>
      </c>
      <c r="B18" s="31" t="s">
        <v>73</v>
      </c>
      <c r="C18" s="11" t="s">
        <v>65</v>
      </c>
      <c r="D18" s="65">
        <v>145.80000000000001</v>
      </c>
      <c r="E18" s="60" t="s">
        <v>54</v>
      </c>
      <c r="F18" s="63"/>
      <c r="G18" s="60" t="s">
        <v>15</v>
      </c>
      <c r="H18" s="60"/>
      <c r="I18" s="60" t="s">
        <v>15</v>
      </c>
      <c r="J18" s="60">
        <f t="shared" si="1"/>
        <v>0</v>
      </c>
      <c r="K18" s="20" t="s">
        <v>15</v>
      </c>
      <c r="L18" s="60">
        <f t="shared" si="0"/>
        <v>0</v>
      </c>
    </row>
    <row r="19" spans="1:12" ht="34.5" customHeight="1">
      <c r="A19" s="31" t="s">
        <v>75</v>
      </c>
      <c r="B19" s="31" t="s">
        <v>73</v>
      </c>
      <c r="C19" s="11" t="s">
        <v>67</v>
      </c>
      <c r="D19" s="65">
        <v>145.80000000000001</v>
      </c>
      <c r="E19" s="60" t="s">
        <v>54</v>
      </c>
      <c r="F19" s="63"/>
      <c r="G19" s="60" t="s">
        <v>15</v>
      </c>
      <c r="H19" s="60"/>
      <c r="I19" s="60" t="s">
        <v>15</v>
      </c>
      <c r="J19" s="60">
        <f t="shared" si="1"/>
        <v>0</v>
      </c>
      <c r="K19" s="20" t="s">
        <v>15</v>
      </c>
      <c r="L19" s="60">
        <f t="shared" si="0"/>
        <v>0</v>
      </c>
    </row>
    <row r="20" spans="1:12" ht="34.5" customHeight="1">
      <c r="A20" s="31" t="s">
        <v>76</v>
      </c>
      <c r="B20" s="31" t="s">
        <v>73</v>
      </c>
      <c r="C20" s="11" t="s">
        <v>69</v>
      </c>
      <c r="D20" s="64">
        <v>680</v>
      </c>
      <c r="E20" s="60" t="s">
        <v>28</v>
      </c>
      <c r="F20" s="63"/>
      <c r="G20" s="60" t="s">
        <v>15</v>
      </c>
      <c r="H20" s="60"/>
      <c r="I20" s="60" t="s">
        <v>15</v>
      </c>
      <c r="J20" s="60">
        <f t="shared" si="1"/>
        <v>0</v>
      </c>
      <c r="K20" s="20" t="s">
        <v>15</v>
      </c>
      <c r="L20" s="60">
        <f t="shared" si="0"/>
        <v>0</v>
      </c>
    </row>
    <row r="21" spans="1:12" ht="34.5" customHeight="1">
      <c r="A21" s="31" t="s">
        <v>77</v>
      </c>
      <c r="B21" s="31" t="s">
        <v>78</v>
      </c>
      <c r="C21" s="11" t="s">
        <v>63</v>
      </c>
      <c r="D21" s="64">
        <v>282</v>
      </c>
      <c r="E21" s="60" t="s">
        <v>54</v>
      </c>
      <c r="F21" s="63"/>
      <c r="G21" s="60" t="s">
        <v>15</v>
      </c>
      <c r="H21" s="60"/>
      <c r="I21" s="60" t="s">
        <v>15</v>
      </c>
      <c r="J21" s="60">
        <f t="shared" si="1"/>
        <v>0</v>
      </c>
      <c r="K21" s="20" t="s">
        <v>15</v>
      </c>
      <c r="L21" s="60">
        <f t="shared" si="0"/>
        <v>0</v>
      </c>
    </row>
    <row r="22" spans="1:12" ht="34.5" customHeight="1">
      <c r="A22" s="31" t="s">
        <v>79</v>
      </c>
      <c r="B22" s="31" t="s">
        <v>78</v>
      </c>
      <c r="C22" s="11" t="s">
        <v>65</v>
      </c>
      <c r="D22" s="64">
        <v>282</v>
      </c>
      <c r="E22" s="60" t="s">
        <v>28</v>
      </c>
      <c r="F22" s="63"/>
      <c r="G22" s="60" t="s">
        <v>15</v>
      </c>
      <c r="H22" s="60"/>
      <c r="I22" s="60" t="s">
        <v>15</v>
      </c>
      <c r="J22" s="60">
        <f t="shared" si="1"/>
        <v>0</v>
      </c>
      <c r="K22" s="20" t="s">
        <v>15</v>
      </c>
      <c r="L22" s="60">
        <f t="shared" si="0"/>
        <v>0</v>
      </c>
    </row>
    <row r="23" spans="1:12" ht="34.5" customHeight="1">
      <c r="A23" s="31" t="s">
        <v>80</v>
      </c>
      <c r="B23" s="31" t="s">
        <v>78</v>
      </c>
      <c r="C23" s="11" t="s">
        <v>67</v>
      </c>
      <c r="D23" s="64">
        <v>282</v>
      </c>
      <c r="E23" s="60" t="s">
        <v>29</v>
      </c>
      <c r="F23" s="63"/>
      <c r="G23" s="60" t="s">
        <v>15</v>
      </c>
      <c r="H23" s="60"/>
      <c r="I23" s="20" t="s">
        <v>15</v>
      </c>
      <c r="J23" s="60">
        <f>L23*F23</f>
        <v>0</v>
      </c>
      <c r="K23" s="20" t="s">
        <v>15</v>
      </c>
      <c r="L23" s="60">
        <f>H23*D23</f>
        <v>0</v>
      </c>
    </row>
    <row r="24" spans="1:12" ht="34.5" customHeight="1">
      <c r="A24" s="31" t="s">
        <v>81</v>
      </c>
      <c r="B24" s="31" t="s">
        <v>78</v>
      </c>
      <c r="C24" s="11" t="s">
        <v>69</v>
      </c>
      <c r="D24" s="64">
        <v>282</v>
      </c>
      <c r="E24" s="60" t="s">
        <v>28</v>
      </c>
      <c r="F24" s="63"/>
      <c r="G24" s="60" t="s">
        <v>15</v>
      </c>
      <c r="H24" s="60"/>
      <c r="I24" s="20" t="s">
        <v>15</v>
      </c>
      <c r="J24" s="60">
        <f>L24*F24</f>
        <v>0</v>
      </c>
      <c r="K24" s="20" t="s">
        <v>15</v>
      </c>
      <c r="L24" s="60">
        <f>H24*D24</f>
        <v>0</v>
      </c>
    </row>
    <row r="25" spans="1:12" ht="34.5" hidden="1" customHeight="1">
      <c r="A25" s="31"/>
      <c r="B25" s="31"/>
      <c r="C25" s="11"/>
      <c r="D25" s="14"/>
      <c r="E25" s="14"/>
      <c r="F25" s="19"/>
      <c r="G25" s="20"/>
      <c r="H25" s="14"/>
      <c r="I25" s="21"/>
      <c r="J25" s="14"/>
      <c r="K25" s="21"/>
      <c r="L25" s="14"/>
    </row>
    <row r="26" spans="1:12">
      <c r="J26" s="113">
        <f>SUM(J9:J25)</f>
        <v>0</v>
      </c>
    </row>
    <row r="28" spans="1:12" ht="15">
      <c r="C28" s="15"/>
      <c r="D28" s="24"/>
      <c r="E28" s="15"/>
      <c r="F28" s="15"/>
      <c r="G28" s="26"/>
      <c r="H28" s="27"/>
      <c r="I28" s="24"/>
      <c r="J28" s="32" t="s">
        <v>9</v>
      </c>
      <c r="K28" s="26" t="s">
        <v>0</v>
      </c>
      <c r="L28" s="27">
        <f>SUM(L9:L25)</f>
        <v>0</v>
      </c>
    </row>
    <row r="29" spans="1:12" ht="15">
      <c r="C29" s="15"/>
      <c r="D29" s="24"/>
      <c r="E29" s="15"/>
      <c r="F29" s="15"/>
      <c r="G29" s="26"/>
      <c r="H29" s="27"/>
      <c r="I29" s="24"/>
      <c r="J29" s="32" t="s">
        <v>17</v>
      </c>
      <c r="K29" s="26" t="s">
        <v>0</v>
      </c>
      <c r="L29" s="27">
        <f>+L28*D30</f>
        <v>0</v>
      </c>
    </row>
    <row r="30" spans="1:12" ht="15">
      <c r="C30" s="34" t="s">
        <v>16</v>
      </c>
      <c r="D30" s="26">
        <v>0.1</v>
      </c>
      <c r="E30" s="15"/>
      <c r="F30" s="15"/>
      <c r="G30" s="26"/>
      <c r="H30" s="27"/>
      <c r="I30" s="24"/>
      <c r="J30" s="32" t="s">
        <v>10</v>
      </c>
      <c r="K30" s="26" t="s">
        <v>0</v>
      </c>
      <c r="L30" s="27">
        <f>(L28+L29)*D31</f>
        <v>0</v>
      </c>
    </row>
    <row r="31" spans="1:12" ht="15">
      <c r="C31" s="28" t="s">
        <v>11</v>
      </c>
      <c r="D31" s="29">
        <v>0.22</v>
      </c>
      <c r="E31" s="15"/>
      <c r="F31" s="15"/>
      <c r="G31" s="26"/>
      <c r="H31" s="27"/>
      <c r="I31" s="24"/>
      <c r="J31" s="32" t="s">
        <v>12</v>
      </c>
      <c r="K31" s="26" t="s">
        <v>0</v>
      </c>
      <c r="L31" s="27">
        <f>L30+L28+L29</f>
        <v>0</v>
      </c>
    </row>
    <row r="32" spans="1:12" ht="15">
      <c r="C32" s="28" t="s">
        <v>13</v>
      </c>
      <c r="D32" s="35">
        <v>0.71799999999999997</v>
      </c>
      <c r="E32" s="15"/>
      <c r="F32" s="15"/>
      <c r="G32" s="26"/>
      <c r="H32" s="27"/>
      <c r="I32" s="24"/>
      <c r="J32" s="32" t="s">
        <v>14</v>
      </c>
      <c r="K32" s="26" t="s">
        <v>0</v>
      </c>
      <c r="L32" s="27">
        <f>SUM(J9:J25)*(1+D30)*D32</f>
        <v>0</v>
      </c>
    </row>
    <row r="33" spans="3:12" ht="15">
      <c r="C33" s="6"/>
      <c r="D33" s="7"/>
      <c r="E33" s="6"/>
      <c r="F33" s="15"/>
      <c r="G33" s="26"/>
      <c r="H33" s="27"/>
      <c r="I33" s="44" t="s">
        <v>26</v>
      </c>
      <c r="J33" s="10"/>
      <c r="K33" s="45" t="s">
        <v>0</v>
      </c>
      <c r="L33" s="30">
        <f>+L31</f>
        <v>0</v>
      </c>
    </row>
    <row r="34" spans="3:12" ht="15">
      <c r="C34" s="6"/>
      <c r="D34" s="7"/>
      <c r="E34" s="6"/>
      <c r="F34" s="15"/>
      <c r="G34" s="26"/>
      <c r="H34" s="27"/>
      <c r="I34" s="44" t="s">
        <v>27</v>
      </c>
      <c r="J34" s="10"/>
      <c r="K34" s="45" t="s">
        <v>0</v>
      </c>
      <c r="L34" s="30">
        <f>+L31+L32</f>
        <v>0</v>
      </c>
    </row>
  </sheetData>
  <mergeCells count="11">
    <mergeCell ref="A5:L5"/>
    <mergeCell ref="A7:L7"/>
    <mergeCell ref="G8:H8"/>
    <mergeCell ref="I8:J8"/>
    <mergeCell ref="K8:L8"/>
    <mergeCell ref="F4:G4"/>
    <mergeCell ref="A1:H2"/>
    <mergeCell ref="I1:L3"/>
    <mergeCell ref="A3:C3"/>
    <mergeCell ref="D3:E3"/>
    <mergeCell ref="F3:H3"/>
  </mergeCell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A1:L32"/>
  <sheetViews>
    <sheetView zoomScale="70" zoomScaleNormal="70" workbookViewId="0">
      <selection activeCell="A5" sqref="A5:L5"/>
    </sheetView>
  </sheetViews>
  <sheetFormatPr baseColWidth="10" defaultRowHeight="12.75"/>
  <cols>
    <col min="1" max="1" width="8" customWidth="1"/>
    <col min="2" max="2" width="19.140625" customWidth="1"/>
    <col min="3" max="3" width="40.85546875" customWidth="1"/>
  </cols>
  <sheetData>
    <row r="1" spans="1:12" ht="12.75" customHeight="1">
      <c r="A1" s="79" t="s">
        <v>36</v>
      </c>
      <c r="B1" s="79"/>
      <c r="C1" s="79"/>
      <c r="D1" s="79"/>
      <c r="E1" s="79"/>
      <c r="F1" s="79"/>
      <c r="G1" s="79"/>
      <c r="H1" s="79"/>
      <c r="I1" s="74"/>
      <c r="J1" s="70"/>
      <c r="K1" s="70"/>
      <c r="L1" s="70"/>
    </row>
    <row r="2" spans="1:12" ht="34.5" customHeight="1">
      <c r="A2" s="79"/>
      <c r="B2" s="79"/>
      <c r="C2" s="79"/>
      <c r="D2" s="79"/>
      <c r="E2" s="79"/>
      <c r="F2" s="79"/>
      <c r="G2" s="79"/>
      <c r="H2" s="79"/>
      <c r="I2" s="74"/>
      <c r="J2" s="70"/>
      <c r="K2" s="70"/>
      <c r="L2" s="70"/>
    </row>
    <row r="3" spans="1:12" ht="22.5" customHeight="1">
      <c r="A3" s="80" t="s">
        <v>37</v>
      </c>
      <c r="B3" s="80"/>
      <c r="C3" s="80"/>
      <c r="D3" s="81" t="s">
        <v>33</v>
      </c>
      <c r="E3" s="81"/>
      <c r="F3" s="82" t="s">
        <v>35</v>
      </c>
      <c r="G3" s="82"/>
      <c r="H3" s="82"/>
      <c r="I3" s="74"/>
      <c r="J3" s="70"/>
      <c r="K3" s="70"/>
      <c r="L3" s="70"/>
    </row>
    <row r="4" spans="1:12" ht="15.75">
      <c r="A4" s="1"/>
      <c r="B4" s="1"/>
      <c r="C4" s="2"/>
      <c r="D4" s="3"/>
      <c r="E4" s="4"/>
      <c r="F4" s="78"/>
      <c r="G4" s="78"/>
      <c r="H4" s="8"/>
      <c r="I4" s="7"/>
      <c r="J4" s="7"/>
      <c r="K4" s="7"/>
      <c r="L4" s="8"/>
    </row>
    <row r="5" spans="1:12" ht="23.25">
      <c r="A5" s="67" t="s">
        <v>122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</row>
    <row r="6" spans="1:12" ht="15">
      <c r="A6" s="5"/>
      <c r="B6" s="5"/>
      <c r="C6" s="6"/>
      <c r="D6" s="7"/>
      <c r="E6" s="6"/>
      <c r="F6" s="6"/>
      <c r="G6" s="7"/>
      <c r="H6" s="8"/>
      <c r="I6" s="7"/>
      <c r="J6" s="7"/>
      <c r="K6" s="7"/>
      <c r="L6" s="8"/>
    </row>
    <row r="7" spans="1:12" ht="19.5" customHeight="1">
      <c r="A7" s="83" t="s">
        <v>45</v>
      </c>
      <c r="B7" s="83"/>
      <c r="C7" s="83" t="s">
        <v>83</v>
      </c>
      <c r="D7" s="83"/>
      <c r="E7" s="83"/>
      <c r="F7" s="83"/>
      <c r="G7" s="83"/>
      <c r="H7" s="83"/>
      <c r="I7" s="83"/>
      <c r="J7" s="83"/>
      <c r="K7" s="83"/>
      <c r="L7" s="83"/>
    </row>
    <row r="8" spans="1:12" ht="19.5" customHeight="1">
      <c r="A8" s="16" t="s">
        <v>1</v>
      </c>
      <c r="B8" s="16" t="s">
        <v>82</v>
      </c>
      <c r="C8" s="17" t="s">
        <v>2</v>
      </c>
      <c r="D8" s="18" t="s">
        <v>3</v>
      </c>
      <c r="E8" s="18" t="s">
        <v>4</v>
      </c>
      <c r="F8" s="18" t="s">
        <v>5</v>
      </c>
      <c r="G8" s="76" t="s">
        <v>6</v>
      </c>
      <c r="H8" s="76"/>
      <c r="I8" s="77" t="s">
        <v>7</v>
      </c>
      <c r="J8" s="77"/>
      <c r="K8" s="77" t="s">
        <v>8</v>
      </c>
      <c r="L8" s="77"/>
    </row>
    <row r="9" spans="1:12" ht="34.5" customHeight="1">
      <c r="A9" s="31" t="s">
        <v>51</v>
      </c>
      <c r="B9" s="31" t="s">
        <v>52</v>
      </c>
      <c r="C9" s="11" t="s">
        <v>53</v>
      </c>
      <c r="D9" s="64">
        <v>409</v>
      </c>
      <c r="E9" s="60" t="s">
        <v>54</v>
      </c>
      <c r="F9" s="63"/>
      <c r="G9" s="60" t="s">
        <v>15</v>
      </c>
      <c r="H9" s="60"/>
      <c r="I9" s="20" t="s">
        <v>15</v>
      </c>
      <c r="J9" s="60">
        <f>L9*F9</f>
        <v>0</v>
      </c>
      <c r="K9" s="20" t="s">
        <v>15</v>
      </c>
      <c r="L9" s="60">
        <f t="shared" ref="L9:L22" si="0">H9*D9</f>
        <v>0</v>
      </c>
    </row>
    <row r="10" spans="1:12" ht="34.5" customHeight="1">
      <c r="A10" s="31" t="s">
        <v>55</v>
      </c>
      <c r="B10" s="31" t="s">
        <v>52</v>
      </c>
      <c r="C10" s="11" t="s">
        <v>58</v>
      </c>
      <c r="D10" s="64">
        <v>409</v>
      </c>
      <c r="E10" s="60" t="s">
        <v>54</v>
      </c>
      <c r="F10" s="63"/>
      <c r="G10" s="60" t="s">
        <v>15</v>
      </c>
      <c r="H10" s="60"/>
      <c r="I10" s="60" t="s">
        <v>15</v>
      </c>
      <c r="J10" s="60">
        <f>L10*F10</f>
        <v>0</v>
      </c>
      <c r="K10" s="20" t="s">
        <v>15</v>
      </c>
      <c r="L10" s="60">
        <f t="shared" si="0"/>
        <v>0</v>
      </c>
    </row>
    <row r="11" spans="1:12" ht="34.5" customHeight="1">
      <c r="A11" s="31" t="s">
        <v>57</v>
      </c>
      <c r="B11" s="31" t="s">
        <v>52</v>
      </c>
      <c r="C11" s="11" t="s">
        <v>60</v>
      </c>
      <c r="D11" s="65">
        <v>125.3</v>
      </c>
      <c r="E11" s="60" t="s">
        <v>28</v>
      </c>
      <c r="F11" s="63"/>
      <c r="G11" s="60" t="s">
        <v>15</v>
      </c>
      <c r="H11" s="60"/>
      <c r="I11" s="60" t="s">
        <v>15</v>
      </c>
      <c r="J11" s="60">
        <f t="shared" ref="J11:J22" si="1">L11*F11</f>
        <v>0</v>
      </c>
      <c r="K11" s="20" t="s">
        <v>15</v>
      </c>
      <c r="L11" s="60">
        <f t="shared" si="0"/>
        <v>0</v>
      </c>
    </row>
    <row r="12" spans="1:12" ht="34.5" customHeight="1">
      <c r="A12" s="31" t="s">
        <v>61</v>
      </c>
      <c r="B12" s="31" t="s">
        <v>62</v>
      </c>
      <c r="C12" s="11" t="s">
        <v>85</v>
      </c>
      <c r="D12" s="65">
        <v>6.3</v>
      </c>
      <c r="E12" s="60" t="s">
        <v>29</v>
      </c>
      <c r="F12" s="63"/>
      <c r="G12" s="60" t="s">
        <v>15</v>
      </c>
      <c r="H12" s="60"/>
      <c r="I12" s="60" t="s">
        <v>15</v>
      </c>
      <c r="J12" s="60">
        <f t="shared" si="1"/>
        <v>0</v>
      </c>
      <c r="K12" s="20" t="s">
        <v>15</v>
      </c>
      <c r="L12" s="60">
        <f t="shared" si="0"/>
        <v>0</v>
      </c>
    </row>
    <row r="13" spans="1:12" ht="34.5" customHeight="1">
      <c r="A13" s="31" t="s">
        <v>64</v>
      </c>
      <c r="B13" s="31" t="s">
        <v>62</v>
      </c>
      <c r="C13" s="11" t="s">
        <v>86</v>
      </c>
      <c r="D13" s="65">
        <v>251.1</v>
      </c>
      <c r="E13" s="60" t="s">
        <v>54</v>
      </c>
      <c r="F13" s="63"/>
      <c r="G13" s="60" t="s">
        <v>15</v>
      </c>
      <c r="H13" s="60"/>
      <c r="I13" s="60" t="s">
        <v>15</v>
      </c>
      <c r="J13" s="60">
        <f t="shared" si="1"/>
        <v>0</v>
      </c>
      <c r="K13" s="20" t="s">
        <v>15</v>
      </c>
      <c r="L13" s="60">
        <f t="shared" si="0"/>
        <v>0</v>
      </c>
    </row>
    <row r="14" spans="1:12" ht="34.5" customHeight="1">
      <c r="A14" s="31" t="s">
        <v>66</v>
      </c>
      <c r="B14" s="31" t="s">
        <v>62</v>
      </c>
      <c r="C14" s="11" t="s">
        <v>87</v>
      </c>
      <c r="D14" s="65">
        <v>251.1</v>
      </c>
      <c r="E14" s="60" t="s">
        <v>54</v>
      </c>
      <c r="F14" s="63"/>
      <c r="G14" s="60" t="s">
        <v>15</v>
      </c>
      <c r="H14" s="60"/>
      <c r="I14" s="60" t="s">
        <v>15</v>
      </c>
      <c r="J14" s="60">
        <f t="shared" si="1"/>
        <v>0</v>
      </c>
      <c r="K14" s="20" t="s">
        <v>15</v>
      </c>
      <c r="L14" s="60">
        <f t="shared" si="0"/>
        <v>0</v>
      </c>
    </row>
    <row r="15" spans="1:12" ht="34.5" customHeight="1">
      <c r="A15" s="31" t="s">
        <v>72</v>
      </c>
      <c r="B15" s="31" t="s">
        <v>73</v>
      </c>
      <c r="C15" s="11" t="s">
        <v>88</v>
      </c>
      <c r="D15" s="65">
        <v>251.1</v>
      </c>
      <c r="E15" s="60" t="s">
        <v>54</v>
      </c>
      <c r="F15" s="63"/>
      <c r="G15" s="60" t="s">
        <v>15</v>
      </c>
      <c r="H15" s="60"/>
      <c r="I15" s="60" t="s">
        <v>15</v>
      </c>
      <c r="J15" s="60">
        <f t="shared" si="1"/>
        <v>0</v>
      </c>
      <c r="K15" s="20" t="s">
        <v>15</v>
      </c>
      <c r="L15" s="60">
        <f t="shared" si="0"/>
        <v>0</v>
      </c>
    </row>
    <row r="16" spans="1:12" ht="34.5" customHeight="1">
      <c r="A16" s="31" t="s">
        <v>74</v>
      </c>
      <c r="B16" s="31" t="s">
        <v>73</v>
      </c>
      <c r="C16" s="11" t="s">
        <v>89</v>
      </c>
      <c r="D16" s="64">
        <v>409</v>
      </c>
      <c r="E16" s="60" t="s">
        <v>28</v>
      </c>
      <c r="F16" s="63"/>
      <c r="G16" s="60" t="s">
        <v>15</v>
      </c>
      <c r="H16" s="60"/>
      <c r="I16" s="60" t="s">
        <v>15</v>
      </c>
      <c r="J16" s="60">
        <f t="shared" si="1"/>
        <v>0</v>
      </c>
      <c r="K16" s="20" t="s">
        <v>15</v>
      </c>
      <c r="L16" s="60">
        <f t="shared" si="0"/>
        <v>0</v>
      </c>
    </row>
    <row r="17" spans="1:12" ht="34.5" customHeight="1">
      <c r="A17" s="31" t="s">
        <v>77</v>
      </c>
      <c r="B17" s="31" t="s">
        <v>78</v>
      </c>
      <c r="C17" s="11" t="s">
        <v>90</v>
      </c>
      <c r="D17" s="65">
        <v>145.80000000000001</v>
      </c>
      <c r="E17" s="60" t="s">
        <v>54</v>
      </c>
      <c r="F17" s="63"/>
      <c r="G17" s="60" t="s">
        <v>15</v>
      </c>
      <c r="H17" s="60"/>
      <c r="I17" s="60" t="s">
        <v>15</v>
      </c>
      <c r="J17" s="60">
        <f t="shared" si="1"/>
        <v>0</v>
      </c>
      <c r="K17" s="20" t="s">
        <v>15</v>
      </c>
      <c r="L17" s="60">
        <f t="shared" si="0"/>
        <v>0</v>
      </c>
    </row>
    <row r="18" spans="1:12" ht="34.5" customHeight="1">
      <c r="A18" s="31" t="s">
        <v>79</v>
      </c>
      <c r="B18" s="31" t="s">
        <v>78</v>
      </c>
      <c r="C18" s="11" t="s">
        <v>91</v>
      </c>
      <c r="D18" s="65">
        <v>145.80000000000001</v>
      </c>
      <c r="E18" s="60" t="s">
        <v>54</v>
      </c>
      <c r="F18" s="63"/>
      <c r="G18" s="60" t="s">
        <v>15</v>
      </c>
      <c r="H18" s="60"/>
      <c r="I18" s="60" t="s">
        <v>15</v>
      </c>
      <c r="J18" s="60">
        <f t="shared" si="1"/>
        <v>0</v>
      </c>
      <c r="K18" s="20" t="s">
        <v>15</v>
      </c>
      <c r="L18" s="60">
        <f t="shared" si="0"/>
        <v>0</v>
      </c>
    </row>
    <row r="19" spans="1:12" ht="34.5" customHeight="1">
      <c r="A19" s="31" t="s">
        <v>80</v>
      </c>
      <c r="B19" s="31" t="s">
        <v>78</v>
      </c>
      <c r="C19" s="11" t="s">
        <v>92</v>
      </c>
      <c r="D19" s="65">
        <v>145.80000000000001</v>
      </c>
      <c r="E19" s="60" t="s">
        <v>54</v>
      </c>
      <c r="F19" s="63"/>
      <c r="G19" s="60" t="s">
        <v>15</v>
      </c>
      <c r="H19" s="60"/>
      <c r="I19" s="60" t="s">
        <v>15</v>
      </c>
      <c r="J19" s="60">
        <f t="shared" si="1"/>
        <v>0</v>
      </c>
      <c r="K19" s="20" t="s">
        <v>15</v>
      </c>
      <c r="L19" s="60">
        <f t="shared" si="0"/>
        <v>0</v>
      </c>
    </row>
    <row r="20" spans="1:12" ht="34.5" customHeight="1">
      <c r="A20" s="31" t="s">
        <v>81</v>
      </c>
      <c r="B20" s="31" t="s">
        <v>78</v>
      </c>
      <c r="C20" s="11" t="s">
        <v>93</v>
      </c>
      <c r="D20" s="64">
        <v>680</v>
      </c>
      <c r="E20" s="60" t="s">
        <v>28</v>
      </c>
      <c r="F20" s="63"/>
      <c r="G20" s="60" t="s">
        <v>15</v>
      </c>
      <c r="H20" s="60"/>
      <c r="I20" s="60" t="s">
        <v>15</v>
      </c>
      <c r="J20" s="60">
        <f t="shared" si="1"/>
        <v>0</v>
      </c>
      <c r="K20" s="20" t="s">
        <v>15</v>
      </c>
      <c r="L20" s="60">
        <f t="shared" si="0"/>
        <v>0</v>
      </c>
    </row>
    <row r="21" spans="1:12" ht="34.5" customHeight="1">
      <c r="A21" s="31" t="s">
        <v>94</v>
      </c>
      <c r="B21" s="31" t="s">
        <v>78</v>
      </c>
      <c r="C21" s="11" t="s">
        <v>89</v>
      </c>
      <c r="D21" s="64">
        <v>282</v>
      </c>
      <c r="E21" s="60" t="s">
        <v>54</v>
      </c>
      <c r="F21" s="63"/>
      <c r="G21" s="60" t="s">
        <v>15</v>
      </c>
      <c r="H21" s="60"/>
      <c r="I21" s="60" t="s">
        <v>15</v>
      </c>
      <c r="J21" s="60">
        <f t="shared" si="1"/>
        <v>0</v>
      </c>
      <c r="K21" s="20" t="s">
        <v>15</v>
      </c>
      <c r="L21" s="60">
        <f t="shared" si="0"/>
        <v>0</v>
      </c>
    </row>
    <row r="22" spans="1:12" ht="34.5" customHeight="1">
      <c r="A22" s="31" t="s">
        <v>95</v>
      </c>
      <c r="B22" s="31" t="s">
        <v>96</v>
      </c>
      <c r="C22" s="11" t="s">
        <v>97</v>
      </c>
      <c r="D22" s="64">
        <v>282</v>
      </c>
      <c r="E22" s="60" t="s">
        <v>28</v>
      </c>
      <c r="F22" s="63"/>
      <c r="G22" s="60" t="s">
        <v>15</v>
      </c>
      <c r="H22" s="60"/>
      <c r="I22" s="60" t="s">
        <v>15</v>
      </c>
      <c r="J22" s="60">
        <f t="shared" si="1"/>
        <v>0</v>
      </c>
      <c r="K22" s="20" t="s">
        <v>15</v>
      </c>
      <c r="L22" s="60">
        <f t="shared" si="0"/>
        <v>0</v>
      </c>
    </row>
    <row r="23" spans="1:12" ht="34.5" hidden="1" customHeight="1">
      <c r="A23" s="31"/>
      <c r="B23" s="31"/>
      <c r="C23" s="11"/>
      <c r="D23" s="14"/>
      <c r="E23" s="14"/>
      <c r="F23" s="19"/>
      <c r="G23" s="20"/>
      <c r="H23" s="14"/>
      <c r="I23" s="21"/>
      <c r="J23" s="14"/>
      <c r="K23" s="21"/>
      <c r="L23" s="14"/>
    </row>
    <row r="24" spans="1:12">
      <c r="J24" s="113">
        <f>SUM(J9:J23)</f>
        <v>0</v>
      </c>
    </row>
    <row r="26" spans="1:12" ht="15">
      <c r="C26" s="15"/>
      <c r="D26" s="24"/>
      <c r="E26" s="15"/>
      <c r="F26" s="15"/>
      <c r="G26" s="26"/>
      <c r="H26" s="27"/>
      <c r="I26" s="24"/>
      <c r="J26" s="32" t="s">
        <v>9</v>
      </c>
      <c r="K26" s="26" t="s">
        <v>0</v>
      </c>
      <c r="L26" s="27">
        <f>SUM(L9:L23)</f>
        <v>0</v>
      </c>
    </row>
    <row r="27" spans="1:12" ht="15">
      <c r="C27" s="15"/>
      <c r="D27" s="24"/>
      <c r="E27" s="15"/>
      <c r="F27" s="15"/>
      <c r="G27" s="26"/>
      <c r="H27" s="27"/>
      <c r="I27" s="24"/>
      <c r="J27" s="32" t="s">
        <v>17</v>
      </c>
      <c r="K27" s="26" t="s">
        <v>0</v>
      </c>
      <c r="L27" s="27">
        <f>+L26*D28</f>
        <v>0</v>
      </c>
    </row>
    <row r="28" spans="1:12" ht="15">
      <c r="C28" s="34" t="s">
        <v>16</v>
      </c>
      <c r="D28" s="26">
        <v>0.1</v>
      </c>
      <c r="E28" s="15"/>
      <c r="F28" s="15"/>
      <c r="G28" s="26"/>
      <c r="H28" s="27"/>
      <c r="I28" s="24"/>
      <c r="J28" s="32" t="s">
        <v>10</v>
      </c>
      <c r="K28" s="26" t="s">
        <v>0</v>
      </c>
      <c r="L28" s="27">
        <f>(L26+L27)*D29</f>
        <v>0</v>
      </c>
    </row>
    <row r="29" spans="1:12" ht="15">
      <c r="C29" s="28" t="s">
        <v>11</v>
      </c>
      <c r="D29" s="29">
        <v>0.22</v>
      </c>
      <c r="E29" s="15"/>
      <c r="F29" s="15"/>
      <c r="G29" s="26"/>
      <c r="H29" s="27"/>
      <c r="I29" s="24"/>
      <c r="J29" s="32" t="s">
        <v>12</v>
      </c>
      <c r="K29" s="26" t="s">
        <v>0</v>
      </c>
      <c r="L29" s="27">
        <f>L28+L26+L27</f>
        <v>0</v>
      </c>
    </row>
    <row r="30" spans="1:12" ht="15">
      <c r="C30" s="28" t="s">
        <v>13</v>
      </c>
      <c r="D30" s="35">
        <v>0.71799999999999997</v>
      </c>
      <c r="E30" s="15"/>
      <c r="F30" s="15"/>
      <c r="G30" s="26"/>
      <c r="H30" s="27"/>
      <c r="I30" s="24"/>
      <c r="J30" s="32" t="s">
        <v>14</v>
      </c>
      <c r="K30" s="26" t="s">
        <v>0</v>
      </c>
      <c r="L30" s="27">
        <f>SUM(J9:J23)*(1+D28)*D30</f>
        <v>0</v>
      </c>
    </row>
    <row r="31" spans="1:12" ht="15">
      <c r="C31" s="6"/>
      <c r="D31" s="7"/>
      <c r="E31" s="6"/>
      <c r="F31" s="15"/>
      <c r="G31" s="26"/>
      <c r="H31" s="27"/>
      <c r="I31" s="44" t="s">
        <v>26</v>
      </c>
      <c r="J31" s="10"/>
      <c r="K31" s="45" t="s">
        <v>0</v>
      </c>
      <c r="L31" s="30">
        <f>+L29</f>
        <v>0</v>
      </c>
    </row>
    <row r="32" spans="1:12" ht="15">
      <c r="C32" s="6"/>
      <c r="D32" s="7"/>
      <c r="E32" s="6"/>
      <c r="F32" s="15"/>
      <c r="G32" s="26"/>
      <c r="H32" s="27"/>
      <c r="I32" s="44" t="s">
        <v>27</v>
      </c>
      <c r="J32" s="10"/>
      <c r="K32" s="45" t="s">
        <v>0</v>
      </c>
      <c r="L32" s="30">
        <f>+L29+L30</f>
        <v>0</v>
      </c>
    </row>
  </sheetData>
  <mergeCells count="11">
    <mergeCell ref="A5:L5"/>
    <mergeCell ref="A7:L7"/>
    <mergeCell ref="G8:H8"/>
    <mergeCell ref="I8:J8"/>
    <mergeCell ref="K8:L8"/>
    <mergeCell ref="F4:G4"/>
    <mergeCell ref="A1:H2"/>
    <mergeCell ref="I1:L3"/>
    <mergeCell ref="A3:C3"/>
    <mergeCell ref="D3:E3"/>
    <mergeCell ref="F3:H3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9"/>
  <sheetViews>
    <sheetView tabSelected="1" zoomScale="70" zoomScaleNormal="70" workbookViewId="0">
      <selection activeCell="A5" sqref="A5:K5"/>
    </sheetView>
  </sheetViews>
  <sheetFormatPr baseColWidth="10" defaultRowHeight="12.75"/>
  <cols>
    <col min="1" max="1" width="8" customWidth="1"/>
    <col min="2" max="2" width="45.5703125" customWidth="1"/>
  </cols>
  <sheetData>
    <row r="1" spans="1:11" ht="12.75" customHeight="1">
      <c r="A1" s="79" t="s">
        <v>36</v>
      </c>
      <c r="B1" s="79"/>
      <c r="C1" s="79"/>
      <c r="D1" s="79"/>
      <c r="E1" s="79"/>
      <c r="F1" s="79"/>
      <c r="G1" s="79"/>
      <c r="H1" s="74"/>
      <c r="I1" s="70"/>
      <c r="J1" s="70"/>
      <c r="K1" s="70"/>
    </row>
    <row r="2" spans="1:11" ht="34.5" customHeight="1">
      <c r="A2" s="79"/>
      <c r="B2" s="79"/>
      <c r="C2" s="79"/>
      <c r="D2" s="79"/>
      <c r="E2" s="79"/>
      <c r="F2" s="79"/>
      <c r="G2" s="79"/>
      <c r="H2" s="74"/>
      <c r="I2" s="70"/>
      <c r="J2" s="70"/>
      <c r="K2" s="70"/>
    </row>
    <row r="3" spans="1:11" ht="22.5" customHeight="1">
      <c r="A3" s="80" t="s">
        <v>37</v>
      </c>
      <c r="B3" s="80"/>
      <c r="C3" s="81" t="s">
        <v>33</v>
      </c>
      <c r="D3" s="81"/>
      <c r="E3" s="82" t="s">
        <v>35</v>
      </c>
      <c r="F3" s="82"/>
      <c r="G3" s="82"/>
      <c r="H3" s="74"/>
      <c r="I3" s="70"/>
      <c r="J3" s="70"/>
      <c r="K3" s="70"/>
    </row>
    <row r="4" spans="1:11" ht="15.75">
      <c r="A4" s="1"/>
      <c r="B4" s="2"/>
      <c r="C4" s="3"/>
      <c r="D4" s="4"/>
      <c r="E4" s="78"/>
      <c r="F4" s="78"/>
      <c r="G4" s="8"/>
      <c r="H4" s="7"/>
      <c r="I4" s="7"/>
      <c r="J4" s="7"/>
      <c r="K4" s="8"/>
    </row>
    <row r="5" spans="1:11" ht="23.25">
      <c r="A5" s="67" t="s">
        <v>122</v>
      </c>
      <c r="B5" s="67"/>
      <c r="C5" s="67"/>
      <c r="D5" s="67"/>
      <c r="E5" s="67"/>
      <c r="F5" s="67"/>
      <c r="G5" s="67"/>
      <c r="H5" s="67"/>
      <c r="I5" s="67"/>
      <c r="J5" s="67"/>
      <c r="K5" s="67"/>
    </row>
    <row r="6" spans="1:11" ht="15">
      <c r="A6" s="5"/>
      <c r="B6" s="6"/>
      <c r="C6" s="7"/>
      <c r="D6" s="6"/>
      <c r="E6" s="6"/>
      <c r="F6" s="7"/>
      <c r="G6" s="8"/>
      <c r="H6" s="7"/>
      <c r="I6" s="7"/>
      <c r="J6" s="7"/>
      <c r="K6" s="8"/>
    </row>
    <row r="7" spans="1:11" ht="19.5" customHeight="1">
      <c r="A7" s="83" t="s">
        <v>100</v>
      </c>
      <c r="B7" s="83" t="s">
        <v>83</v>
      </c>
      <c r="C7" s="83"/>
      <c r="D7" s="83"/>
      <c r="E7" s="83"/>
      <c r="F7" s="83"/>
      <c r="G7" s="83"/>
      <c r="H7" s="83"/>
      <c r="I7" s="83"/>
      <c r="J7" s="83"/>
      <c r="K7" s="83"/>
    </row>
    <row r="8" spans="1:11" ht="19.5" customHeight="1">
      <c r="A8" s="16" t="s">
        <v>1</v>
      </c>
      <c r="B8" s="17" t="s">
        <v>2</v>
      </c>
      <c r="C8" s="18" t="s">
        <v>3</v>
      </c>
      <c r="D8" s="18" t="s">
        <v>4</v>
      </c>
      <c r="E8" s="18" t="s">
        <v>5</v>
      </c>
      <c r="F8" s="76" t="s">
        <v>6</v>
      </c>
      <c r="G8" s="76"/>
      <c r="H8" s="77" t="s">
        <v>7</v>
      </c>
      <c r="I8" s="77"/>
      <c r="J8" s="77" t="s">
        <v>8</v>
      </c>
      <c r="K8" s="77"/>
    </row>
    <row r="9" spans="1:11" ht="34.5" customHeight="1">
      <c r="A9" s="31" t="s">
        <v>51</v>
      </c>
      <c r="B9" s="11" t="s">
        <v>98</v>
      </c>
      <c r="C9" s="60">
        <v>1</v>
      </c>
      <c r="D9" s="60" t="s">
        <v>32</v>
      </c>
      <c r="E9" s="63"/>
      <c r="F9" s="60" t="s">
        <v>15</v>
      </c>
      <c r="G9" s="60"/>
      <c r="H9" s="20" t="s">
        <v>15</v>
      </c>
      <c r="I9" s="60">
        <f>K9*E9</f>
        <v>0</v>
      </c>
      <c r="J9" s="20" t="s">
        <v>15</v>
      </c>
      <c r="K9" s="60">
        <f>G9*C9</f>
        <v>0</v>
      </c>
    </row>
    <row r="10" spans="1:11" ht="34.5" customHeight="1">
      <c r="A10" s="31" t="s">
        <v>61</v>
      </c>
      <c r="B10" s="11" t="s">
        <v>99</v>
      </c>
      <c r="C10" s="60">
        <v>1</v>
      </c>
      <c r="D10" s="60" t="s">
        <v>32</v>
      </c>
      <c r="E10" s="63"/>
      <c r="F10" s="60" t="s">
        <v>15</v>
      </c>
      <c r="G10" s="60"/>
      <c r="H10" s="20" t="s">
        <v>15</v>
      </c>
      <c r="I10" s="60">
        <f>K10*E10</f>
        <v>0</v>
      </c>
      <c r="J10" s="20" t="s">
        <v>15</v>
      </c>
      <c r="K10" s="60">
        <f>G10*C10</f>
        <v>0</v>
      </c>
    </row>
    <row r="11" spans="1:11">
      <c r="I11" s="112">
        <f>SUM(I9:I10)</f>
        <v>0</v>
      </c>
    </row>
    <row r="13" spans="1:11" ht="15">
      <c r="B13" s="15"/>
      <c r="C13" s="24"/>
      <c r="D13" s="15"/>
      <c r="E13" s="15"/>
      <c r="F13" s="26"/>
      <c r="G13" s="27"/>
      <c r="H13" s="24"/>
      <c r="I13" s="32" t="s">
        <v>9</v>
      </c>
      <c r="J13" s="26" t="s">
        <v>0</v>
      </c>
      <c r="K13" s="27">
        <f>SUM(K9:K10)</f>
        <v>0</v>
      </c>
    </row>
    <row r="14" spans="1:11" ht="15">
      <c r="B14" s="15"/>
      <c r="C14" s="24"/>
      <c r="D14" s="15"/>
      <c r="E14" s="15"/>
      <c r="F14" s="26"/>
      <c r="G14" s="27"/>
      <c r="H14" s="24"/>
      <c r="I14" s="32" t="s">
        <v>17</v>
      </c>
      <c r="J14" s="26" t="s">
        <v>0</v>
      </c>
      <c r="K14" s="27">
        <f>+K13*C15</f>
        <v>0</v>
      </c>
    </row>
    <row r="15" spans="1:11" ht="15">
      <c r="B15" s="34" t="s">
        <v>16</v>
      </c>
      <c r="C15" s="26">
        <v>0.1</v>
      </c>
      <c r="D15" s="15"/>
      <c r="E15" s="15"/>
      <c r="F15" s="26"/>
      <c r="G15" s="27"/>
      <c r="H15" s="24"/>
      <c r="I15" s="32" t="s">
        <v>10</v>
      </c>
      <c r="J15" s="26" t="s">
        <v>0</v>
      </c>
      <c r="K15" s="27">
        <f>(K13+K14)*C16</f>
        <v>0</v>
      </c>
    </row>
    <row r="16" spans="1:11" ht="15">
      <c r="B16" s="28" t="s">
        <v>11</v>
      </c>
      <c r="C16" s="29">
        <v>0.22</v>
      </c>
      <c r="D16" s="15"/>
      <c r="E16" s="15"/>
      <c r="F16" s="26"/>
      <c r="G16" s="27"/>
      <c r="H16" s="24"/>
      <c r="I16" s="32" t="s">
        <v>12</v>
      </c>
      <c r="J16" s="26" t="s">
        <v>0</v>
      </c>
      <c r="K16" s="27">
        <f>K15+K13+K14</f>
        <v>0</v>
      </c>
    </row>
    <row r="17" spans="2:11" ht="15">
      <c r="B17" s="28" t="s">
        <v>13</v>
      </c>
      <c r="C17" s="35">
        <v>0.71799999999999997</v>
      </c>
      <c r="D17" s="15"/>
      <c r="E17" s="15"/>
      <c r="F17" s="26"/>
      <c r="G17" s="27"/>
      <c r="H17" s="24"/>
      <c r="I17" s="32" t="s">
        <v>14</v>
      </c>
      <c r="J17" s="26" t="s">
        <v>0</v>
      </c>
      <c r="K17" s="27">
        <f>SUM(I9:I10)*(1+C15)*C17</f>
        <v>0</v>
      </c>
    </row>
    <row r="18" spans="2:11" ht="15">
      <c r="B18" s="6"/>
      <c r="C18" s="7"/>
      <c r="D18" s="6"/>
      <c r="E18" s="15"/>
      <c r="F18" s="26"/>
      <c r="G18" s="27"/>
      <c r="H18" s="44" t="s">
        <v>26</v>
      </c>
      <c r="I18" s="10"/>
      <c r="J18" s="45" t="s">
        <v>0</v>
      </c>
      <c r="K18" s="30">
        <f>+K16</f>
        <v>0</v>
      </c>
    </row>
    <row r="19" spans="2:11" ht="15">
      <c r="B19" s="6"/>
      <c r="C19" s="7"/>
      <c r="D19" s="6"/>
      <c r="E19" s="15"/>
      <c r="F19" s="26"/>
      <c r="G19" s="27"/>
      <c r="H19" s="44" t="s">
        <v>27</v>
      </c>
      <c r="I19" s="10"/>
      <c r="J19" s="45" t="s">
        <v>0</v>
      </c>
      <c r="K19" s="30">
        <f>+K16+K17</f>
        <v>0</v>
      </c>
    </row>
  </sheetData>
  <mergeCells count="11">
    <mergeCell ref="A5:K5"/>
    <mergeCell ref="A7:K7"/>
    <mergeCell ref="F8:G8"/>
    <mergeCell ref="H8:I8"/>
    <mergeCell ref="J8:K8"/>
    <mergeCell ref="E4:F4"/>
    <mergeCell ref="A1:G2"/>
    <mergeCell ref="H1:K3"/>
    <mergeCell ref="A3:B3"/>
    <mergeCell ref="C3:D3"/>
    <mergeCell ref="E3:G3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2</vt:i4>
      </vt:variant>
    </vt:vector>
  </HeadingPairs>
  <TitlesOfParts>
    <vt:vector size="9" baseType="lpstr">
      <vt:lpstr>FORMULARIO 3</vt:lpstr>
      <vt:lpstr>Cuadro Resumen</vt:lpstr>
      <vt:lpstr>Genérico</vt:lpstr>
      <vt:lpstr>Sector VERDE</vt:lpstr>
      <vt:lpstr>Sector AMARILLO</vt:lpstr>
      <vt:lpstr>Sector ROJO</vt:lpstr>
      <vt:lpstr>INSTALACIONES</vt:lpstr>
      <vt:lpstr>'Cuadro Resumen'!Área_de_impresión</vt:lpstr>
      <vt:lpstr>'FORMULARIO 3'!Área_de_impresión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Brenda Buzón</cp:lastModifiedBy>
  <cp:lastPrinted>2022-09-15T11:49:50Z</cp:lastPrinted>
  <dcterms:created xsi:type="dcterms:W3CDTF">2022-06-08T23:01:27Z</dcterms:created>
  <dcterms:modified xsi:type="dcterms:W3CDTF">2023-02-15T23:32:35Z</dcterms:modified>
</cp:coreProperties>
</file>